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filterPrivacy="1" defaultThemeVersion="124226"/>
  <bookViews>
    <workbookView xWindow="-108" yWindow="-108" windowWidth="23256" windowHeight="12456" tabRatio="805" firstSheet="1" activeTab="3"/>
  </bookViews>
  <sheets>
    <sheet name="B1 ban hành" sheetId="88" state="hidden" r:id="rId1"/>
    <sheet name="B1" sheetId="92" r:id="rId2"/>
    <sheet name="B2" sheetId="89" r:id="rId3"/>
    <sheet name="B3" sheetId="90" r:id="rId4"/>
  </sheets>
  <definedNames>
    <definedName name="__bookmark_1">#REF!</definedName>
    <definedName name="_xlnm._FilterDatabase" localSheetId="1" hidden="1">'B1'!$A$7:$H$7</definedName>
    <definedName name="_xlnm._FilterDatabase" localSheetId="0" hidden="1">'B1 ban hành'!$A$6:$O$78</definedName>
    <definedName name="_xlnm.Print_Area" localSheetId="1">'B1'!$B$1:$H$79</definedName>
    <definedName name="_xlnm.Print_Area" localSheetId="0">'B1 ban hành'!$A$1:$F$78</definedName>
    <definedName name="_xlnm.Print_Area" localSheetId="2">'B2'!$A$1:$F$19</definedName>
    <definedName name="_xlnm.Print_Titles" localSheetId="1">'B1'!$7:$7</definedName>
    <definedName name="_xlnm.Print_Titles" localSheetId="0">'B1 ban hành'!$6:$6</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88"/>
  <c r="P13"/>
  <c r="P27"/>
  <c r="P36"/>
  <c r="P43"/>
  <c r="P52"/>
  <c r="P58"/>
  <c r="P65"/>
  <c r="P7"/>
  <c r="F30"/>
  <c r="P30" s="1"/>
  <c r="F70"/>
  <c r="P70" s="1"/>
  <c r="F72"/>
  <c r="P72" s="1"/>
  <c r="F78"/>
  <c r="P78" s="1"/>
  <c r="F76"/>
  <c r="P76" s="1"/>
  <c r="F74"/>
  <c r="P74" s="1"/>
  <c r="F73"/>
  <c r="P73" s="1"/>
  <c r="F71"/>
  <c r="P71" s="1"/>
  <c r="F66"/>
  <c r="P66" s="1"/>
  <c r="F64"/>
  <c r="P64" s="1"/>
  <c r="F63"/>
  <c r="P63" s="1"/>
  <c r="F62"/>
  <c r="P62" s="1"/>
  <c r="F61"/>
  <c r="P61" s="1"/>
  <c r="F57"/>
  <c r="P57" s="1"/>
  <c r="F56"/>
  <c r="P56" s="1"/>
  <c r="F47"/>
  <c r="P47" s="1"/>
  <c r="F46"/>
  <c r="P46" s="1"/>
  <c r="F45"/>
  <c r="P45" s="1"/>
  <c r="F38"/>
  <c r="P38" s="1"/>
  <c r="F35"/>
  <c r="P35" s="1"/>
  <c r="F26"/>
  <c r="P26" s="1"/>
  <c r="F24"/>
  <c r="P24" s="1"/>
  <c r="F21"/>
  <c r="P21" s="1"/>
  <c r="F20"/>
  <c r="P20" s="1"/>
  <c r="F10"/>
  <c r="P10" s="1"/>
  <c r="F44" l="1"/>
  <c r="P44" s="1"/>
  <c r="F33"/>
  <c r="P33" s="1"/>
  <c r="F60"/>
  <c r="P60" s="1"/>
  <c r="F34"/>
  <c r="P34" s="1"/>
  <c r="F59"/>
  <c r="P59" s="1"/>
  <c r="F22"/>
  <c r="P22" s="1"/>
  <c r="F48"/>
  <c r="P48" s="1"/>
  <c r="F11"/>
  <c r="P11" s="1"/>
  <c r="F49"/>
  <c r="P49" s="1"/>
  <c r="F39"/>
  <c r="P39" s="1"/>
  <c r="F12"/>
  <c r="P12" s="1"/>
  <c r="F55"/>
  <c r="P55" s="1"/>
  <c r="F75"/>
  <c r="P75" s="1"/>
  <c r="F50"/>
  <c r="P50" s="1"/>
  <c r="F40"/>
  <c r="P40" s="1"/>
  <c r="F29"/>
  <c r="P29" s="1"/>
  <c r="F14"/>
  <c r="P14" s="1"/>
  <c r="F25"/>
  <c r="P25" s="1"/>
  <c r="F68"/>
  <c r="P68" s="1"/>
  <c r="F54"/>
  <c r="P54" s="1"/>
  <c r="F41"/>
  <c r="P41" s="1"/>
  <c r="F16"/>
  <c r="P16" s="1"/>
  <c r="F77"/>
  <c r="P77" s="1"/>
  <c r="F69"/>
  <c r="P69" s="1"/>
  <c r="F42"/>
  <c r="P42" s="1"/>
  <c r="F31"/>
  <c r="P31" s="1"/>
  <c r="F17"/>
  <c r="P17" s="1"/>
  <c r="F28"/>
  <c r="P28" s="1"/>
  <c r="F32"/>
  <c r="P32" s="1"/>
  <c r="F37"/>
  <c r="P37" s="1"/>
  <c r="F23"/>
  <c r="P23" s="1"/>
  <c r="F19"/>
  <c r="P19" s="1"/>
  <c r="F18"/>
  <c r="P18" s="1"/>
  <c r="F15"/>
  <c r="P15" s="1"/>
  <c r="F53"/>
  <c r="P53" s="1"/>
  <c r="F51"/>
  <c r="P51" s="1"/>
  <c r="F67"/>
  <c r="P67" s="1"/>
  <c r="F9"/>
  <c r="P9" s="1"/>
  <c r="E70" l="1"/>
  <c r="O70" s="1"/>
  <c r="E72"/>
  <c r="O72" s="1"/>
  <c r="E30"/>
  <c r="O30" s="1"/>
  <c r="E25" l="1"/>
  <c r="O25" s="1"/>
  <c r="E32"/>
  <c r="O32" s="1"/>
  <c r="E33"/>
  <c r="O33" s="1"/>
  <c r="E34"/>
  <c r="O34" s="1"/>
  <c r="E48"/>
  <c r="O48" s="1"/>
  <c r="E12"/>
  <c r="O12" s="1"/>
  <c r="E49"/>
  <c r="O49" s="1"/>
  <c r="E29"/>
  <c r="O29" s="1"/>
  <c r="E31"/>
  <c r="O31" s="1"/>
  <c r="E66"/>
  <c r="O66" s="1"/>
  <c r="E17"/>
  <c r="O17" s="1"/>
  <c r="E22"/>
  <c r="O22" s="1"/>
  <c r="E67"/>
  <c r="O67" s="1"/>
  <c r="E42"/>
  <c r="O42" s="1"/>
  <c r="E76"/>
  <c r="O76" s="1"/>
  <c r="E50"/>
  <c r="O50" s="1"/>
  <c r="E16"/>
  <c r="O16" s="1"/>
  <c r="E46"/>
  <c r="O46" s="1"/>
  <c r="E60"/>
  <c r="O60" s="1"/>
  <c r="E69"/>
  <c r="O69" s="1"/>
  <c r="E20"/>
  <c r="O20" s="1"/>
  <c r="E41"/>
  <c r="O41" s="1"/>
  <c r="E51"/>
  <c r="O51" s="1"/>
  <c r="E68"/>
  <c r="O68" s="1"/>
  <c r="E47"/>
  <c r="O47" s="1"/>
  <c r="E71"/>
  <c r="O71" s="1"/>
  <c r="E53"/>
  <c r="O53" s="1"/>
  <c r="E75"/>
  <c r="O75" s="1"/>
  <c r="E78"/>
  <c r="O78" s="1"/>
  <c r="E23"/>
  <c r="O23" s="1"/>
  <c r="E59"/>
  <c r="O59" s="1"/>
  <c r="E18"/>
  <c r="O18" s="1"/>
  <c r="E26"/>
  <c r="O26" s="1"/>
  <c r="E62"/>
  <c r="O62" s="1"/>
  <c r="E73"/>
  <c r="O73" s="1"/>
  <c r="E77"/>
  <c r="O77" s="1"/>
  <c r="E74"/>
  <c r="O74" s="1"/>
  <c r="E64"/>
  <c r="O64" s="1"/>
  <c r="E15"/>
  <c r="O15" s="1"/>
  <c r="E45"/>
  <c r="O45" s="1"/>
  <c r="E38"/>
  <c r="O38" s="1"/>
  <c r="E63"/>
  <c r="O63" s="1"/>
  <c r="E28"/>
  <c r="O28" s="1"/>
  <c r="E61"/>
  <c r="O61" s="1"/>
  <c r="E19"/>
  <c r="O19" s="1"/>
  <c r="E37"/>
  <c r="O37" s="1"/>
  <c r="E11"/>
  <c r="O11" s="1"/>
  <c r="E14"/>
  <c r="O14" s="1"/>
  <c r="E24"/>
  <c r="O24" s="1"/>
  <c r="E56"/>
  <c r="O56" s="1"/>
  <c r="E35"/>
  <c r="O35" s="1"/>
  <c r="E10"/>
  <c r="O10" s="1"/>
  <c r="E40"/>
  <c r="O40" s="1"/>
  <c r="E21" l="1"/>
  <c r="O21" s="1"/>
  <c r="E55" l="1"/>
  <c r="O55" s="1"/>
  <c r="E57" l="1"/>
  <c r="O57" s="1"/>
  <c r="D32" l="1"/>
  <c r="N32" s="1"/>
  <c r="E39" l="1"/>
  <c r="O39" s="1"/>
  <c r="E54"/>
  <c r="O54" s="1"/>
  <c r="E44"/>
  <c r="O44" s="1"/>
  <c r="D33"/>
  <c r="N33" s="1"/>
  <c r="D34" l="1"/>
  <c r="N34" s="1"/>
  <c r="D11" l="1"/>
  <c r="N11" s="1"/>
  <c r="D12"/>
  <c r="N12" s="1"/>
  <c r="D14"/>
  <c r="N14" s="1"/>
  <c r="D15"/>
  <c r="N15" s="1"/>
  <c r="D16"/>
  <c r="N16" s="1"/>
  <c r="D17"/>
  <c r="N17" s="1"/>
  <c r="D18"/>
  <c r="N18" s="1"/>
  <c r="D19"/>
  <c r="N19" s="1"/>
  <c r="D20"/>
  <c r="N20" s="1"/>
  <c r="D21"/>
  <c r="N21" s="1"/>
  <c r="D22"/>
  <c r="N22" s="1"/>
  <c r="D23"/>
  <c r="N23" s="1"/>
  <c r="D24"/>
  <c r="N24" s="1"/>
  <c r="D26"/>
  <c r="N26" s="1"/>
  <c r="D28"/>
  <c r="N28" s="1"/>
  <c r="D29"/>
  <c r="N29" s="1"/>
  <c r="D30"/>
  <c r="N30" s="1"/>
  <c r="D31"/>
  <c r="N31" s="1"/>
  <c r="D37"/>
  <c r="N37" s="1"/>
  <c r="D38"/>
  <c r="N38" s="1"/>
  <c r="D39"/>
  <c r="N39" s="1"/>
  <c r="D40"/>
  <c r="N40" s="1"/>
  <c r="D41"/>
  <c r="N41" s="1"/>
  <c r="D42"/>
  <c r="N42" s="1"/>
  <c r="D44"/>
  <c r="N44" s="1"/>
  <c r="D45"/>
  <c r="N45" s="1"/>
  <c r="D46"/>
  <c r="N46" s="1"/>
  <c r="D47"/>
  <c r="N47" s="1"/>
  <c r="D48"/>
  <c r="N48" s="1"/>
  <c r="D49"/>
  <c r="N49" s="1"/>
  <c r="D50"/>
  <c r="N50" s="1"/>
  <c r="D51"/>
  <c r="N51" s="1"/>
  <c r="D53"/>
  <c r="N53" s="1"/>
  <c r="D54"/>
  <c r="N54" s="1"/>
  <c r="D55"/>
  <c r="N55" s="1"/>
  <c r="D56"/>
  <c r="N56" s="1"/>
  <c r="D57"/>
  <c r="N57" s="1"/>
  <c r="D59"/>
  <c r="N59" s="1"/>
  <c r="D61"/>
  <c r="N61" s="1"/>
  <c r="D62"/>
  <c r="N62" s="1"/>
  <c r="D63"/>
  <c r="N63" s="1"/>
  <c r="D64"/>
  <c r="N64" s="1"/>
  <c r="D66"/>
  <c r="N66" s="1"/>
  <c r="D67"/>
  <c r="N67" s="1"/>
  <c r="D69"/>
  <c r="N69" s="1"/>
  <c r="D70"/>
  <c r="N70" s="1"/>
  <c r="D71"/>
  <c r="N71" s="1"/>
  <c r="D72"/>
  <c r="N72" s="1"/>
  <c r="D73"/>
  <c r="N73" s="1"/>
  <c r="D74"/>
  <c r="N74" s="1"/>
  <c r="D75"/>
  <c r="N75" s="1"/>
  <c r="D76"/>
  <c r="N76" s="1"/>
  <c r="D78"/>
  <c r="N78" s="1"/>
  <c r="A52"/>
  <c r="A58"/>
  <c r="A65"/>
  <c r="B77"/>
  <c r="B78"/>
  <c r="B72"/>
  <c r="B73"/>
  <c r="B74"/>
  <c r="B75"/>
  <c r="B76"/>
  <c r="B65"/>
  <c r="B66"/>
  <c r="B67"/>
  <c r="B68"/>
  <c r="B69"/>
  <c r="B70"/>
  <c r="B71"/>
  <c r="B58"/>
  <c r="B59"/>
  <c r="B60"/>
  <c r="B61"/>
  <c r="B62"/>
  <c r="B63"/>
  <c r="B64"/>
  <c r="B51"/>
  <c r="B52"/>
  <c r="B53"/>
  <c r="B54"/>
  <c r="B55"/>
  <c r="B56"/>
  <c r="B57"/>
  <c r="B45"/>
  <c r="B46"/>
  <c r="B47"/>
  <c r="B48"/>
  <c r="B49"/>
  <c r="B50"/>
  <c r="A8"/>
  <c r="A13"/>
  <c r="A27"/>
  <c r="A36"/>
  <c r="A43"/>
  <c r="B8"/>
  <c r="B9"/>
  <c r="B10"/>
  <c r="B11"/>
  <c r="B12"/>
  <c r="B13"/>
  <c r="B14"/>
  <c r="B15"/>
  <c r="B16"/>
  <c r="B17"/>
  <c r="B18"/>
  <c r="B19"/>
  <c r="B20"/>
  <c r="B21"/>
  <c r="B22"/>
  <c r="B23"/>
  <c r="B24"/>
  <c r="B25"/>
  <c r="B26"/>
  <c r="B27"/>
  <c r="B28"/>
  <c r="B29"/>
  <c r="B30"/>
  <c r="B31"/>
  <c r="B32"/>
  <c r="B33"/>
  <c r="B34"/>
  <c r="B35"/>
  <c r="B36"/>
  <c r="B37"/>
  <c r="B38"/>
  <c r="B39"/>
  <c r="B40"/>
  <c r="B41"/>
  <c r="B42"/>
  <c r="B43"/>
  <c r="B44"/>
  <c r="B7"/>
  <c r="E36" l="1"/>
  <c r="O36" s="1"/>
  <c r="E52"/>
  <c r="O52" s="1"/>
  <c r="E43"/>
  <c r="O43" s="1"/>
  <c r="D36"/>
  <c r="N36" s="1"/>
  <c r="D52"/>
  <c r="N52" s="1"/>
  <c r="D43"/>
  <c r="N43" s="1"/>
  <c r="C63"/>
  <c r="M63" s="1"/>
  <c r="C34"/>
  <c r="M34" s="1"/>
  <c r="C30"/>
  <c r="M30" s="1"/>
  <c r="C22"/>
  <c r="M22" s="1"/>
  <c r="C21"/>
  <c r="M21" s="1"/>
  <c r="C51"/>
  <c r="M51" s="1"/>
  <c r="C47"/>
  <c r="M47" s="1"/>
  <c r="C38"/>
  <c r="M38" s="1"/>
  <c r="C33"/>
  <c r="M33" s="1"/>
  <c r="C28"/>
  <c r="M28" s="1"/>
  <c r="C55"/>
  <c r="M55" s="1"/>
  <c r="C32"/>
  <c r="M32" s="1"/>
  <c r="C53"/>
  <c r="M53" s="1"/>
  <c r="C12"/>
  <c r="M12" s="1"/>
  <c r="C57"/>
  <c r="M57" s="1"/>
  <c r="C56"/>
  <c r="M56" s="1"/>
  <c r="C59"/>
  <c r="M59" s="1"/>
  <c r="C37"/>
  <c r="M37" s="1"/>
  <c r="C31"/>
  <c r="M31" s="1"/>
  <c r="C19"/>
  <c r="M19" s="1"/>
  <c r="C18"/>
  <c r="M18" s="1"/>
  <c r="C15"/>
  <c r="M15" s="1"/>
  <c r="C72"/>
  <c r="M72" s="1"/>
  <c r="C70"/>
  <c r="M70" s="1"/>
  <c r="C69"/>
  <c r="M69" s="1"/>
  <c r="C64"/>
  <c r="M64" s="1"/>
  <c r="C29"/>
  <c r="M29" s="1"/>
  <c r="C26"/>
  <c r="M26" s="1"/>
  <c r="C78"/>
  <c r="M78" s="1"/>
  <c r="C66"/>
  <c r="M66" s="1"/>
  <c r="C54"/>
  <c r="M54" s="1"/>
  <c r="C46"/>
  <c r="M46" s="1"/>
  <c r="C45"/>
  <c r="M45" s="1"/>
  <c r="C20"/>
  <c r="M20" s="1"/>
  <c r="C74"/>
  <c r="M74" s="1"/>
  <c r="C17"/>
  <c r="M17" s="1"/>
  <c r="C11"/>
  <c r="M11" s="1"/>
  <c r="C23"/>
  <c r="M23" s="1"/>
  <c r="C14"/>
  <c r="M14" s="1"/>
  <c r="C49"/>
  <c r="M49" s="1"/>
  <c r="C75"/>
  <c r="M75" s="1"/>
  <c r="C71"/>
  <c r="M71" s="1"/>
  <c r="C61"/>
  <c r="M61" s="1"/>
  <c r="C48"/>
  <c r="M48" s="1"/>
  <c r="C73"/>
  <c r="M73" s="1"/>
  <c r="C67"/>
  <c r="M67" s="1"/>
  <c r="C76"/>
  <c r="M76" s="1"/>
  <c r="C41"/>
  <c r="M41" s="1"/>
  <c r="C62"/>
  <c r="M62" s="1"/>
  <c r="C24"/>
  <c r="M24" s="1"/>
  <c r="C42"/>
  <c r="M42" s="1"/>
  <c r="C40"/>
  <c r="M40" s="1"/>
  <c r="C50"/>
  <c r="M50" s="1"/>
  <c r="C39"/>
  <c r="M39" s="1"/>
  <c r="C44"/>
  <c r="M44" s="1"/>
  <c r="C16"/>
  <c r="M16" s="1"/>
  <c r="C43" l="1"/>
  <c r="M43" s="1"/>
  <c r="C52"/>
  <c r="M52" s="1"/>
  <c r="C36"/>
  <c r="M36" s="1"/>
  <c r="D10" l="1"/>
  <c r="N10" s="1"/>
  <c r="D25"/>
  <c r="N25" s="1"/>
  <c r="D68"/>
  <c r="N68" s="1"/>
  <c r="D77"/>
  <c r="N77" s="1"/>
  <c r="E13" l="1"/>
  <c r="O13" s="1"/>
  <c r="E65"/>
  <c r="E9"/>
  <c r="O9" s="1"/>
  <c r="D13"/>
  <c r="N13" s="1"/>
  <c r="D9"/>
  <c r="N9" s="1"/>
  <c r="D35"/>
  <c r="N35" s="1"/>
  <c r="C25"/>
  <c r="M25" s="1"/>
  <c r="D60"/>
  <c r="N60" s="1"/>
  <c r="C68"/>
  <c r="M68" s="1"/>
  <c r="E58" l="1"/>
  <c r="O58" s="1"/>
  <c r="O65"/>
  <c r="E27"/>
  <c r="O27" s="1"/>
  <c r="E8"/>
  <c r="O8" s="1"/>
  <c r="C13"/>
  <c r="M13" s="1"/>
  <c r="C77"/>
  <c r="M77" s="1"/>
  <c r="D58"/>
  <c r="N58" s="1"/>
  <c r="C60"/>
  <c r="M60" s="1"/>
  <c r="C10"/>
  <c r="M10" s="1"/>
  <c r="D65"/>
  <c r="N65" s="1"/>
  <c r="D27"/>
  <c r="N27" s="1"/>
  <c r="D8"/>
  <c r="N8" s="1"/>
  <c r="C35"/>
  <c r="M35" s="1"/>
  <c r="C9"/>
  <c r="M9" s="1"/>
  <c r="E81" i="92" l="1"/>
  <c r="C65" i="88"/>
  <c r="M65" s="1"/>
  <c r="E7"/>
  <c r="O7" s="1"/>
  <c r="D7"/>
  <c r="N7" s="1"/>
  <c r="Q2" s="1"/>
  <c r="C8"/>
  <c r="M8" s="1"/>
  <c r="C27"/>
  <c r="M27" s="1"/>
  <c r="C58"/>
  <c r="M58" s="1"/>
  <c r="G81" i="92" l="1"/>
  <c r="F81"/>
  <c r="Q3" i="88"/>
  <c r="S4"/>
  <c r="C7"/>
  <c r="M7" s="1"/>
  <c r="D81" i="92" l="1"/>
</calcChain>
</file>

<file path=xl/sharedStrings.xml><?xml version="1.0" encoding="utf-8"?>
<sst xmlns="http://schemas.openxmlformats.org/spreadsheetml/2006/main" count="171" uniqueCount="128">
  <si>
    <t>TT</t>
  </si>
  <si>
    <t>Phân loại rừng</t>
  </si>
  <si>
    <t>Đặc dụng</t>
  </si>
  <si>
    <t>Phòng hộ</t>
  </si>
  <si>
    <t>Sản xuất</t>
  </si>
  <si>
    <t>I</t>
  </si>
  <si>
    <t>Rừng tự nhiên</t>
  </si>
  <si>
    <t>Rừng trồng</t>
  </si>
  <si>
    <t>II</t>
  </si>
  <si>
    <t>Rừng trên núi đất</t>
  </si>
  <si>
    <t>Rừng trên núi đá</t>
  </si>
  <si>
    <t>Rừng trên đất ngập nước</t>
  </si>
  <si>
    <t>Rừng trên cát</t>
  </si>
  <si>
    <t>III</t>
  </si>
  <si>
    <t>Rừng tre nứa</t>
  </si>
  <si>
    <t>Rừng cau dừa</t>
  </si>
  <si>
    <t>Tổng</t>
  </si>
  <si>
    <t>Tổ chức kinh tế</t>
  </si>
  <si>
    <t>Tổ chức KH&amp;CN, ĐT, GD</t>
  </si>
  <si>
    <t>Cộng đồng dân cư</t>
  </si>
  <si>
    <t>Doanh nghiệp đầu tư nước ngoài</t>
  </si>
  <si>
    <t>Tổng cộng</t>
  </si>
  <si>
    <t>Đơn vị tính: ha</t>
  </si>
  <si>
    <t>Vùng</t>
  </si>
  <si>
    <t>Lực lượng vũ trang</t>
  </si>
  <si>
    <t>Hộ gia đình, cá nhân trong nước</t>
  </si>
  <si>
    <t>TOÀN QUỐC</t>
  </si>
  <si>
    <t>Lai Châu</t>
  </si>
  <si>
    <t>Điện Biên</t>
  </si>
  <si>
    <t>Sơn La</t>
  </si>
  <si>
    <t>Hoà Bình</t>
  </si>
  <si>
    <t>Lào Cai</t>
  </si>
  <si>
    <t>Yên Bái</t>
  </si>
  <si>
    <t>Hà Giang</t>
  </si>
  <si>
    <t>Tuyên Quang</t>
  </si>
  <si>
    <t>Phú Thọ</t>
  </si>
  <si>
    <t>Vĩnh Phúc</t>
  </si>
  <si>
    <t>Cao Bằng</t>
  </si>
  <si>
    <t>Bắc Kạn</t>
  </si>
  <si>
    <t>Thái Nguyên</t>
  </si>
  <si>
    <t>Quảng Ninh</t>
  </si>
  <si>
    <t>Lạng Sơn</t>
  </si>
  <si>
    <t>Bắc Giang</t>
  </si>
  <si>
    <t>Bắc Ninh</t>
  </si>
  <si>
    <t>TP Hải Phòng</t>
  </si>
  <si>
    <t>Hải Dương</t>
  </si>
  <si>
    <t>Hưng Yên</t>
  </si>
  <si>
    <t>TP Hà Nội</t>
  </si>
  <si>
    <t>Hà Nam</t>
  </si>
  <si>
    <t>Nam Định</t>
  </si>
  <si>
    <t>Thái Bình</t>
  </si>
  <si>
    <t>Ninh Bình</t>
  </si>
  <si>
    <t>Thanh Hoá</t>
  </si>
  <si>
    <t>Nghệ An</t>
  </si>
  <si>
    <t>Hà Tĩnh</t>
  </si>
  <si>
    <t>Quảng Bình</t>
  </si>
  <si>
    <t>Quảng Trị</t>
  </si>
  <si>
    <t>T.Thiên Huế</t>
  </si>
  <si>
    <t>TP Đà Nẵng</t>
  </si>
  <si>
    <t>Quảng Nam</t>
  </si>
  <si>
    <t>Quảng Ngãi</t>
  </si>
  <si>
    <t>Bình Định</t>
  </si>
  <si>
    <t>Phú Yên</t>
  </si>
  <si>
    <t>Khánh Hoà</t>
  </si>
  <si>
    <t>Ninh Thuận</t>
  </si>
  <si>
    <t>Bình Thuận</t>
  </si>
  <si>
    <t>Kon Tum</t>
  </si>
  <si>
    <t>Gia Lai</t>
  </si>
  <si>
    <t>Lâm Đồng</t>
  </si>
  <si>
    <t>Đăk Nông</t>
  </si>
  <si>
    <t>Đồng Nai</t>
  </si>
  <si>
    <t>Bà Rịa - V.Tàu</t>
  </si>
  <si>
    <t>TP HCM</t>
  </si>
  <si>
    <t>Bình Dương</t>
  </si>
  <si>
    <t>Bình Phước</t>
  </si>
  <si>
    <t>Tây Ninh</t>
  </si>
  <si>
    <t>Long An</t>
  </si>
  <si>
    <t>Đồng Tháp</t>
  </si>
  <si>
    <t>Tiền Giang</t>
  </si>
  <si>
    <t>Bến Tre</t>
  </si>
  <si>
    <t>Vĩnh Long</t>
  </si>
  <si>
    <t>Trà Vinh</t>
  </si>
  <si>
    <t>TP Cần Thơ</t>
  </si>
  <si>
    <t>Hậu Giang</t>
  </si>
  <si>
    <t>Sóc Trăng</t>
  </si>
  <si>
    <t>Bạc Liêu</t>
  </si>
  <si>
    <t>An Giang</t>
  </si>
  <si>
    <t>Kiên Giang</t>
  </si>
  <si>
    <t>Cà Mau</t>
  </si>
  <si>
    <t>Tỷ lệ che phủ rừng (%)</t>
  </si>
  <si>
    <t>STT</t>
  </si>
  <si>
    <t xml:space="preserve">Đắk Lắk </t>
  </si>
  <si>
    <t>Phụ lục I</t>
  </si>
  <si>
    <t>Tỉnh/Thành phố</t>
  </si>
  <si>
    <t>Diện tích có rừng (ha)</t>
  </si>
  <si>
    <t>Rừng tự nhiên (ha)</t>
  </si>
  <si>
    <t>Rừng trồng (ha)</t>
  </si>
  <si>
    <t xml:space="preserve">BIỂU DIỆN TÍCH VÀ TỶ LỆ CHE PHỦ RỪNG CÁC TỈNH, THÀNH PHỐ TRỰC THUỘC TRUNG ƯƠNG </t>
  </si>
  <si>
    <t>Phụ lục II</t>
  </si>
  <si>
    <t>BIỂU DIỆN TÍCH CÁC LOẠI RỪNG THEO MỤC ĐÍCH SỬ DỤNG</t>
  </si>
  <si>
    <t>RỪNG THEO NGUỒN GỐC</t>
  </si>
  <si>
    <t>RỪNG TỰ NHIÊN THEO LOÀI CÂY</t>
  </si>
  <si>
    <t>RỪNG THEO ĐIỀU KIỆN LẬP ĐỊA</t>
  </si>
  <si>
    <t>Rừng gỗ</t>
  </si>
  <si>
    <t>Rừng hỗ giao gỗ và tre nứa</t>
  </si>
  <si>
    <t>TỔNG DIỆN TÍCH CÓ RỪNG</t>
  </si>
  <si>
    <t>Phụ lục III</t>
  </si>
  <si>
    <t>BIỂU DIỆN TÍCH RỪNG THEO CHỦ QUẢN LÝ</t>
  </si>
  <si>
    <t>Ban quản lý rừng đặc dụng</t>
  </si>
  <si>
    <t>Ban quản lý rừng phòng hộ</t>
  </si>
  <si>
    <t>UBND xã</t>
  </si>
  <si>
    <t>Tỷ lệ che phủ rừng</t>
  </si>
  <si>
    <t>Tăng/giảm</t>
  </si>
  <si>
    <t>Tỷ lệ che phủ</t>
  </si>
  <si>
    <t>Tính đến ngày 31/12/2022</t>
  </si>
  <si>
    <t>(Kèm theo Quyết định số:                    /QĐ-BNN-TCLN ngày      tháng     năm 2023 của Bộ Nông nghiệp và Phát triển nông thôn)</t>
  </si>
  <si>
    <t>Vùng trung du và miền núi phía Bắc</t>
  </si>
  <si>
    <t>Vùng đồng bằng sông Hồng</t>
  </si>
  <si>
    <t>Vùng Bắc Trung Bộ và duyên hải miền Trung</t>
  </si>
  <si>
    <t>Vùng Tây Nguyên</t>
  </si>
  <si>
    <t>Vùng Đông Nam Bộ</t>
  </si>
  <si>
    <t>Vùng đồng bằng sông Cửu Long</t>
  </si>
  <si>
    <t>Diện tích và tỷ lệ che phủ rừng</t>
  </si>
  <si>
    <t>Diện tích rừng tính tỷ lệ che phủ (ha)</t>
  </si>
  <si>
    <t>KT1</t>
  </si>
  <si>
    <t>Đối với diện tích ngoài quy hoạch 3 loại rừng có trồng cây cao su, cây đặc sản, cây lâm nghiệp… một số tỉnh vẫn tính tỷ lệ che phủ rừng nhưng Bộ Nông nghiệp và Phát triển nông thôn không thống kê diện tích này</t>
  </si>
  <si>
    <t>(Kèm theo Quyết định số:    2357    /QĐ-BNN-TCLN ngày   14   tháng   6  năm 2023 của Bộ Nông nghiệp và Phát triển nông thôn)</t>
  </si>
  <si>
    <t>Kèm theo Quyết định số:    2357    /QĐ-BNN-TCLN ngày   14   tháng   6  năm 2023 của Bộ Nông nghiệp và Phát triển nông thôn)</t>
  </si>
</sst>
</file>

<file path=xl/styles.xml><?xml version="1.0" encoding="utf-8"?>
<styleSheet xmlns="http://schemas.openxmlformats.org/spreadsheetml/2006/main">
  <numFmts count="6">
    <numFmt numFmtId="43" formatCode="_(* #,##0.00_);_(* \(#,##0.00\);_(* &quot;-&quot;??_);_(@_)"/>
    <numFmt numFmtId="165" formatCode="_-* #,##0.00\ _$_-;\-* #,##0.00\ _$_-;_-* &quot;-&quot;??\ _$_-;_-@_-"/>
    <numFmt numFmtId="166" formatCode="_-* #,##0.00_-;\-* #,##0.00_-;_-* &quot;-&quot;??_-;_-@_-"/>
    <numFmt numFmtId="167" formatCode="_(* #,##0.000_);_(* \(#,##0.000\);_(* &quot;-&quot;???_);_(@_)"/>
    <numFmt numFmtId="168" formatCode="0.000"/>
    <numFmt numFmtId="169" formatCode="_(* #,##0_);_(* \(#,##0\);_(* &quot;-&quot;??_);_(@_)"/>
  </numFmts>
  <fonts count="49">
    <font>
      <sz val="11"/>
      <color theme="1"/>
      <name val="Calibri"/>
      <family val="2"/>
      <scheme val="minor"/>
    </font>
    <font>
      <sz val="11"/>
      <color theme="1"/>
      <name val="Calibri"/>
      <family val="2"/>
      <scheme val="minor"/>
    </font>
    <font>
      <sz val="11"/>
      <color indexed="8"/>
      <name val="Calibri"/>
      <family val="2"/>
    </font>
    <font>
      <b/>
      <sz val="12"/>
      <name val="Times New Roman"/>
      <family val="1"/>
    </font>
    <font>
      <sz val="11"/>
      <name val="Times New Roman"/>
      <family val="1"/>
    </font>
    <font>
      <i/>
      <sz val="11"/>
      <name val="Times New Roman"/>
      <family val="1"/>
    </font>
    <font>
      <b/>
      <sz val="11"/>
      <name val="Times New Roman"/>
      <family val="1"/>
    </font>
    <font>
      <sz val="11"/>
      <color indexed="8"/>
      <name val="Calibri"/>
      <family val="2"/>
      <scheme val="minor"/>
    </font>
    <font>
      <sz val="10"/>
      <name val="Arial"/>
      <family val="2"/>
    </font>
    <font>
      <sz val="12"/>
      <name val="Times New Roman"/>
      <family val="1"/>
    </font>
    <font>
      <sz val="12"/>
      <name val="Arial"/>
      <family val="2"/>
    </font>
    <font>
      <sz val="11"/>
      <color theme="1"/>
      <name val="Times New Roman"/>
      <family val="1"/>
    </font>
    <font>
      <sz val="12"/>
      <color theme="1"/>
      <name val="Calibri"/>
      <family val="2"/>
      <scheme val="minor"/>
    </font>
    <font>
      <b/>
      <sz val="14"/>
      <name val="Times New Roman"/>
      <family val="1"/>
    </font>
    <font>
      <i/>
      <sz val="14"/>
      <name val="Times New Roman"/>
      <family val="1"/>
    </font>
    <font>
      <sz val="14"/>
      <name val="Times New Roman"/>
      <family val="1"/>
    </font>
    <font>
      <sz val="11"/>
      <color rgb="FF000000"/>
      <name val="Calibri"/>
      <family val="2"/>
    </font>
    <font>
      <sz val="13"/>
      <name val="Times New Roman"/>
      <family val="1"/>
    </font>
    <font>
      <b/>
      <sz val="13"/>
      <name val="Times New Roman"/>
      <family val="1"/>
    </font>
    <font>
      <sz val="11"/>
      <color theme="1"/>
      <name val="Times New Roman"/>
      <family val="2"/>
      <charset val="163"/>
    </font>
    <font>
      <sz val="14"/>
      <name val=".VnTime"/>
      <family val="2"/>
    </font>
    <font>
      <sz val="11"/>
      <color indexed="8"/>
      <name val="Calibri"/>
      <family val="2"/>
      <charset val="163"/>
    </font>
    <font>
      <sz val="11"/>
      <name val="UVnTime"/>
    </font>
    <font>
      <sz val="11"/>
      <name val="UVnTime"/>
      <family val="2"/>
    </font>
    <font>
      <sz val="14"/>
      <color theme="1"/>
      <name val="Times New Roman"/>
      <family val="1"/>
    </font>
    <font>
      <b/>
      <sz val="14"/>
      <color theme="1"/>
      <name val="Times New Roman"/>
      <family val="1"/>
    </font>
    <font>
      <i/>
      <sz val="14"/>
      <color theme="1"/>
      <name val="Times New Roman"/>
      <family val="1"/>
    </font>
    <font>
      <b/>
      <sz val="11"/>
      <color theme="1"/>
      <name val="Calibri"/>
      <family val="2"/>
      <scheme val="minor"/>
    </font>
    <font>
      <sz val="11"/>
      <color theme="1"/>
      <name val="Times New Roman"/>
      <family val="2"/>
    </font>
    <font>
      <sz val="8"/>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b/>
      <i/>
      <sz val="14"/>
      <name val="Times New Roman"/>
      <family val="1"/>
    </font>
    <font>
      <b/>
      <sz val="11"/>
      <name val="Calibri"/>
      <family val="2"/>
      <scheme val="minor"/>
    </font>
    <font>
      <b/>
      <sz val="14"/>
      <color rgb="FF0070C0"/>
      <name val="Times New Roman"/>
      <family val="1"/>
    </font>
  </fonts>
  <fills count="34">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8">
    <xf numFmtId="0" fontId="0" fillId="0" borderId="0"/>
    <xf numFmtId="43" fontId="1" fillId="0" borderId="0" applyFont="0" applyFill="0" applyBorder="0" applyAlignment="0" applyProtection="0"/>
    <xf numFmtId="0" fontId="2" fillId="0" borderId="0"/>
    <xf numFmtId="0" fontId="7" fillId="0" borderId="0"/>
    <xf numFmtId="9" fontId="2" fillId="0" borderId="0" applyFont="0" applyFill="0" applyBorder="0" applyAlignment="0" applyProtection="0"/>
    <xf numFmtId="0" fontId="10" fillId="0" borderId="0"/>
    <xf numFmtId="43" fontId="8" fillId="0" borderId="0" applyFont="0" applyFill="0" applyBorder="0" applyAlignment="0" applyProtection="0"/>
    <xf numFmtId="43" fontId="8" fillId="0" borderId="0" applyFont="0" applyFill="0" applyBorder="0" applyAlignment="0" applyProtection="0"/>
    <xf numFmtId="165" fontId="10" fillId="0" borderId="0" applyFont="0" applyFill="0" applyBorder="0" applyAlignment="0" applyProtection="0"/>
    <xf numFmtId="43" fontId="8" fillId="0" borderId="0" applyFont="0" applyFill="0" applyBorder="0" applyAlignment="0" applyProtection="0"/>
    <xf numFmtId="166" fontId="1" fillId="0" borderId="0" applyFont="0" applyFill="0" applyBorder="0" applyAlignment="0" applyProtection="0"/>
    <xf numFmtId="0" fontId="11" fillId="0" borderId="0"/>
    <xf numFmtId="0" fontId="8" fillId="0" borderId="0"/>
    <xf numFmtId="0" fontId="10" fillId="0" borderId="0"/>
    <xf numFmtId="0" fontId="12" fillId="0" borderId="0"/>
    <xf numFmtId="0" fontId="16" fillId="0" borderId="0"/>
    <xf numFmtId="167" fontId="1" fillId="0" borderId="0" applyFont="0" applyFill="0" applyBorder="0" applyAlignment="0" applyProtection="0"/>
    <xf numFmtId="167" fontId="1"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0" fontId="8" fillId="0" borderId="0"/>
    <xf numFmtId="0" fontId="1" fillId="0" borderId="0"/>
    <xf numFmtId="0" fontId="2" fillId="0" borderId="0"/>
    <xf numFmtId="0" fontId="15" fillId="0" borderId="0"/>
    <xf numFmtId="0" fontId="1" fillId="0" borderId="0"/>
    <xf numFmtId="0" fontId="1" fillId="0" borderId="0"/>
    <xf numFmtId="0" fontId="1" fillId="0" borderId="0"/>
    <xf numFmtId="0" fontId="19" fillId="0" borderId="0"/>
    <xf numFmtId="0" fontId="1" fillId="0" borderId="0"/>
    <xf numFmtId="0" fontId="1" fillId="0" borderId="0"/>
    <xf numFmtId="0" fontId="20" fillId="0" borderId="0"/>
    <xf numFmtId="0" fontId="1" fillId="0" borderId="0"/>
    <xf numFmtId="0" fontId="8" fillId="0" borderId="0"/>
    <xf numFmtId="0" fontId="8" fillId="0" borderId="0"/>
    <xf numFmtId="0" fontId="1" fillId="0" borderId="0"/>
    <xf numFmtId="0" fontId="2" fillId="0" borderId="0"/>
    <xf numFmtId="0" fontId="9" fillId="0" borderId="0"/>
    <xf numFmtId="0" fontId="8" fillId="0" borderId="0"/>
    <xf numFmtId="0" fontId="1" fillId="0" borderId="0"/>
    <xf numFmtId="0" fontId="1" fillId="0" borderId="0"/>
    <xf numFmtId="0" fontId="15" fillId="0" borderId="0"/>
    <xf numFmtId="0" fontId="8" fillId="0" borderId="0"/>
    <xf numFmtId="0" fontId="8" fillId="0" borderId="0"/>
    <xf numFmtId="0" fontId="15" fillId="0" borderId="0"/>
    <xf numFmtId="0" fontId="1" fillId="0" borderId="0"/>
    <xf numFmtId="0" fontId="8" fillId="0" borderId="0"/>
    <xf numFmtId="0" fontId="15" fillId="0" borderId="0"/>
    <xf numFmtId="0" fontId="8" fillId="0" borderId="0"/>
    <xf numFmtId="0" fontId="2" fillId="0" borderId="0"/>
    <xf numFmtId="0" fontId="1" fillId="0" borderId="0"/>
    <xf numFmtId="0" fontId="21" fillId="0" borderId="0"/>
    <xf numFmtId="0" fontId="2" fillId="0" borderId="0"/>
    <xf numFmtId="0" fontId="9" fillId="0" borderId="0"/>
    <xf numFmtId="0" fontId="22" fillId="0" borderId="0"/>
    <xf numFmtId="0" fontId="23" fillId="0" borderId="0"/>
    <xf numFmtId="0" fontId="1" fillId="0" borderId="0"/>
    <xf numFmtId="0" fontId="1" fillId="0" borderId="0"/>
    <xf numFmtId="0" fontId="1" fillId="0" borderId="0"/>
    <xf numFmtId="0" fontId="8" fillId="0" borderId="0">
      <alignment vertical="top"/>
    </xf>
    <xf numFmtId="9" fontId="1" fillId="0" borderId="0" applyFont="0" applyFill="0" applyBorder="0" applyAlignment="0" applyProtection="0"/>
    <xf numFmtId="0" fontId="28" fillId="0" borderId="0"/>
    <xf numFmtId="0" fontId="30" fillId="0" borderId="0" applyNumberFormat="0" applyFill="0" applyBorder="0" applyAlignment="0" applyProtection="0"/>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0" applyNumberFormat="0" applyBorder="0" applyAlignment="0" applyProtection="0"/>
    <xf numFmtId="0" fontId="37" fillId="6" borderId="9" applyNumberFormat="0" applyAlignment="0" applyProtection="0"/>
    <xf numFmtId="0" fontId="38" fillId="7" borderId="10" applyNumberFormat="0" applyAlignment="0" applyProtection="0"/>
    <xf numFmtId="0" fontId="39" fillId="7" borderId="9" applyNumberFormat="0" applyAlignment="0" applyProtection="0"/>
    <xf numFmtId="0" fontId="40" fillId="0" borderId="11" applyNumberFormat="0" applyFill="0" applyAlignment="0" applyProtection="0"/>
    <xf numFmtId="0" fontId="41" fillId="8" borderId="12" applyNumberFormat="0" applyAlignment="0" applyProtection="0"/>
    <xf numFmtId="0" fontId="42" fillId="0" borderId="0" applyNumberFormat="0" applyFill="0" applyBorder="0" applyAlignment="0" applyProtection="0"/>
    <xf numFmtId="0" fontId="1" fillId="9" borderId="13" applyNumberFormat="0" applyFont="0" applyAlignment="0" applyProtection="0"/>
    <xf numFmtId="0" fontId="43" fillId="0" borderId="0" applyNumberFormat="0" applyFill="0" applyBorder="0" applyAlignment="0" applyProtection="0"/>
    <xf numFmtId="0" fontId="27" fillId="0" borderId="14" applyNumberFormat="0" applyFill="0" applyAlignment="0" applyProtection="0"/>
    <xf numFmtId="0" fontId="4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89">
    <xf numFmtId="0" fontId="0" fillId="0" borderId="0" xfId="0"/>
    <xf numFmtId="0" fontId="24" fillId="0" borderId="0" xfId="0" applyFont="1"/>
    <xf numFmtId="0" fontId="24" fillId="0" borderId="0" xfId="0" applyFont="1" applyAlignment="1">
      <alignment horizontal="center"/>
    </xf>
    <xf numFmtId="0" fontId="24" fillId="0" borderId="1" xfId="0" applyFont="1" applyBorder="1"/>
    <xf numFmtId="169" fontId="24" fillId="0" borderId="1" xfId="1" applyNumberFormat="1" applyFont="1" applyBorder="1"/>
    <xf numFmtId="0" fontId="24" fillId="0" borderId="1" xfId="0" applyFont="1" applyBorder="1" applyAlignment="1">
      <alignment horizontal="center"/>
    </xf>
    <xf numFmtId="0" fontId="25" fillId="0" borderId="1" xfId="0" applyFont="1" applyBorder="1" applyAlignment="1">
      <alignment horizontal="center"/>
    </xf>
    <xf numFmtId="0" fontId="25" fillId="0" borderId="1" xfId="0" applyFont="1" applyBorder="1"/>
    <xf numFmtId="169" fontId="25" fillId="0" borderId="1" xfId="1" applyNumberFormat="1" applyFont="1" applyBorder="1"/>
    <xf numFmtId="0" fontId="25" fillId="0" borderId="0" xfId="0" applyFont="1"/>
    <xf numFmtId="0" fontId="15" fillId="0" borderId="1" xfId="0" applyFont="1" applyBorder="1"/>
    <xf numFmtId="169" fontId="24" fillId="0" borderId="0" xfId="1" applyNumberFormat="1" applyFont="1" applyBorder="1"/>
    <xf numFmtId="0" fontId="45" fillId="0" borderId="0" xfId="0" applyFont="1"/>
    <xf numFmtId="0" fontId="15" fillId="0" borderId="0" xfId="0" applyFont="1" applyAlignment="1">
      <alignment horizontal="center" vertical="center"/>
    </xf>
    <xf numFmtId="0" fontId="15" fillId="0" borderId="0" xfId="0" applyFont="1"/>
    <xf numFmtId="0" fontId="13" fillId="0" borderId="1" xfId="0" applyFont="1" applyBorder="1" applyAlignment="1">
      <alignment horizontal="center" vertical="center" wrapText="1"/>
    </xf>
    <xf numFmtId="0" fontId="45" fillId="0" borderId="0" xfId="0" applyFont="1" applyAlignment="1">
      <alignment wrapText="1"/>
    </xf>
    <xf numFmtId="0" fontId="13" fillId="0" borderId="15"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xf numFmtId="169" fontId="13" fillId="0" borderId="1" xfId="1" applyNumberFormat="1" applyFont="1" applyFill="1" applyBorder="1"/>
    <xf numFmtId="2" fontId="13" fillId="0" borderId="15" xfId="1" applyNumberFormat="1" applyFont="1" applyFill="1" applyBorder="1"/>
    <xf numFmtId="0" fontId="47" fillId="0" borderId="0" xfId="0" applyFont="1"/>
    <xf numFmtId="169" fontId="13" fillId="0" borderId="15" xfId="1" applyNumberFormat="1" applyFont="1" applyFill="1" applyBorder="1"/>
    <xf numFmtId="169" fontId="15" fillId="0" borderId="1" xfId="1" applyNumberFormat="1" applyFont="1" applyFill="1" applyBorder="1"/>
    <xf numFmtId="2" fontId="15" fillId="0" borderId="1" xfId="65" applyNumberFormat="1" applyFont="1" applyFill="1" applyBorder="1"/>
    <xf numFmtId="169" fontId="15" fillId="0" borderId="15" xfId="1" applyNumberFormat="1" applyFont="1" applyFill="1" applyBorder="1"/>
    <xf numFmtId="2" fontId="15" fillId="0" borderId="15" xfId="1" applyNumberFormat="1" applyFont="1" applyFill="1" applyBorder="1"/>
    <xf numFmtId="43" fontId="15" fillId="0" borderId="1" xfId="1" applyFont="1" applyFill="1" applyBorder="1"/>
    <xf numFmtId="43" fontId="15" fillId="0" borderId="15" xfId="1" applyFont="1" applyFill="1" applyBorder="1"/>
    <xf numFmtId="0" fontId="45" fillId="2" borderId="0" xfId="0" applyFont="1" applyFill="1"/>
    <xf numFmtId="0" fontId="45" fillId="0" borderId="0" xfId="0" applyFont="1" applyAlignment="1">
      <alignment horizontal="center" vertical="center"/>
    </xf>
    <xf numFmtId="3" fontId="13" fillId="0" borderId="15" xfId="1" applyNumberFormat="1" applyFont="1" applyFill="1" applyBorder="1"/>
    <xf numFmtId="3" fontId="15" fillId="0" borderId="15" xfId="1" applyNumberFormat="1" applyFont="1" applyFill="1" applyBorder="1"/>
    <xf numFmtId="2" fontId="48" fillId="0" borderId="15" xfId="1" applyNumberFormat="1" applyFont="1" applyFill="1" applyBorder="1"/>
    <xf numFmtId="3" fontId="45" fillId="0" borderId="0" xfId="0" applyNumberFormat="1" applyFont="1"/>
    <xf numFmtId="2" fontId="15" fillId="0" borderId="15" xfId="65" applyNumberFormat="1" applyFont="1" applyFill="1" applyBorder="1"/>
    <xf numFmtId="2" fontId="13" fillId="0" borderId="1" xfId="1" applyNumberFormat="1" applyFont="1" applyFill="1" applyBorder="1"/>
    <xf numFmtId="2" fontId="48" fillId="0" borderId="1" xfId="1" applyNumberFormat="1" applyFont="1" applyFill="1" applyBorder="1"/>
    <xf numFmtId="0" fontId="45" fillId="0" borderId="0" xfId="0" applyFont="1" applyFill="1"/>
    <xf numFmtId="0" fontId="15" fillId="0" borderId="0" xfId="0" applyFont="1" applyFill="1" applyAlignment="1">
      <alignment horizontal="center" vertical="center"/>
    </xf>
    <xf numFmtId="0" fontId="15" fillId="0" borderId="0" xfId="0" applyFont="1" applyFill="1"/>
    <xf numFmtId="0" fontId="13" fillId="0" borderId="15" xfId="0" applyFont="1" applyFill="1" applyBorder="1" applyAlignment="1">
      <alignment horizontal="center" vertical="center" wrapText="1"/>
    </xf>
    <xf numFmtId="0" fontId="47" fillId="0" borderId="0" xfId="0" applyFont="1" applyFill="1"/>
    <xf numFmtId="0" fontId="13" fillId="0" borderId="1" xfId="0" applyFont="1" applyFill="1" applyBorder="1" applyAlignment="1">
      <alignment horizontal="center" vertical="center"/>
    </xf>
    <xf numFmtId="0" fontId="13" fillId="0" borderId="1" xfId="0" applyFont="1" applyFill="1" applyBorder="1"/>
    <xf numFmtId="0" fontId="15" fillId="0" borderId="1" xfId="0" applyFont="1" applyFill="1" applyBorder="1"/>
    <xf numFmtId="0" fontId="45" fillId="0" borderId="0" xfId="0" applyFont="1" applyFill="1" applyAlignment="1">
      <alignment horizontal="center" vertical="center"/>
    </xf>
    <xf numFmtId="169" fontId="45" fillId="0" borderId="0" xfId="0" applyNumberFormat="1" applyFont="1" applyFill="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0" xfId="0" applyFont="1"/>
    <xf numFmtId="0" fontId="18" fillId="0" borderId="1" xfId="0" applyFont="1" applyBorder="1" applyAlignment="1">
      <alignment horizontal="center" vertical="center"/>
    </xf>
    <xf numFmtId="0" fontId="18" fillId="0" borderId="1" xfId="0" applyFont="1" applyBorder="1"/>
    <xf numFmtId="3" fontId="6" fillId="0" borderId="1" xfId="0" applyNumberFormat="1" applyFont="1" applyBorder="1"/>
    <xf numFmtId="0" fontId="13" fillId="0" borderId="0" xfId="0" applyFont="1"/>
    <xf numFmtId="0" fontId="17" fillId="0" borderId="1" xfId="0" applyFont="1" applyBorder="1" applyAlignment="1">
      <alignment horizontal="center" vertical="center"/>
    </xf>
    <xf numFmtId="0" fontId="17" fillId="0" borderId="1" xfId="0" applyFont="1" applyBorder="1"/>
    <xf numFmtId="3" fontId="4" fillId="0" borderId="1" xfId="0" applyNumberFormat="1" applyFont="1" applyBorder="1"/>
    <xf numFmtId="0" fontId="17" fillId="0" borderId="0" xfId="0" applyFont="1" applyAlignment="1">
      <alignment horizontal="center" vertical="center"/>
    </xf>
    <xf numFmtId="0" fontId="17" fillId="0" borderId="0" xfId="0" applyFont="1"/>
    <xf numFmtId="3" fontId="4" fillId="0" borderId="0" xfId="0" applyNumberFormat="1" applyFont="1"/>
    <xf numFmtId="0" fontId="15" fillId="0" borderId="1" xfId="0" applyFont="1" applyBorder="1" applyAlignment="1">
      <alignment horizontal="center" vertical="center" textRotation="90"/>
    </xf>
    <xf numFmtId="0" fontId="13" fillId="0" borderId="0" xfId="0" applyFont="1" applyAlignment="1">
      <alignment horizontal="center"/>
    </xf>
    <xf numFmtId="0" fontId="13" fillId="0" borderId="0" xfId="0" applyFont="1" applyAlignment="1">
      <alignment horizontal="center" wrapText="1"/>
    </xf>
    <xf numFmtId="0" fontId="46" fillId="0" borderId="0" xfId="0" applyFont="1" applyAlignment="1">
      <alignment horizontal="center"/>
    </xf>
    <xf numFmtId="0" fontId="14" fillId="0" borderId="0" xfId="0" applyFont="1" applyAlignment="1">
      <alignment horizontal="center" wrapText="1"/>
    </xf>
    <xf numFmtId="0" fontId="45" fillId="0" borderId="5" xfId="0" applyFont="1" applyBorder="1" applyAlignment="1">
      <alignment horizontal="center"/>
    </xf>
    <xf numFmtId="0" fontId="45" fillId="0" borderId="0" xfId="0" applyFont="1" applyAlignment="1">
      <alignment horizontal="center"/>
    </xf>
    <xf numFmtId="0" fontId="13" fillId="0" borderId="0" xfId="0" applyFont="1" applyFill="1" applyAlignment="1">
      <alignment horizontal="center"/>
    </xf>
    <xf numFmtId="0" fontId="13" fillId="0" borderId="0" xfId="0" applyFont="1" applyFill="1" applyAlignment="1">
      <alignment horizontal="center" wrapText="1"/>
    </xf>
    <xf numFmtId="0" fontId="46" fillId="0" borderId="0" xfId="0" applyFont="1" applyFill="1" applyAlignment="1">
      <alignment horizontal="center"/>
    </xf>
    <xf numFmtId="0" fontId="14" fillId="0" borderId="0" xfId="0" applyFont="1" applyFill="1" applyAlignment="1">
      <alignment horizontal="center" wrapText="1"/>
    </xf>
    <xf numFmtId="0" fontId="5" fillId="0" borderId="0" xfId="0" applyFont="1" applyFill="1" applyAlignment="1">
      <alignment horizont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 xfId="0" applyFont="1" applyFill="1" applyBorder="1" applyAlignment="1">
      <alignment horizontal="center"/>
    </xf>
    <xf numFmtId="0" fontId="13" fillId="0" borderId="4" xfId="0" applyFont="1" applyFill="1" applyBorder="1" applyAlignment="1">
      <alignment horizontal="center"/>
    </xf>
    <xf numFmtId="0" fontId="13" fillId="0" borderId="2" xfId="0" applyFont="1" applyFill="1" applyBorder="1" applyAlignment="1">
      <alignment horizontal="center"/>
    </xf>
    <xf numFmtId="0" fontId="13" fillId="0" borderId="3" xfId="0" applyFont="1" applyFill="1" applyBorder="1" applyAlignment="1">
      <alignment horizontal="center" wrapText="1"/>
    </xf>
    <xf numFmtId="0" fontId="13" fillId="0" borderId="2" xfId="0" applyFont="1" applyFill="1" applyBorder="1" applyAlignment="1">
      <alignment horizontal="center" wrapText="1"/>
    </xf>
    <xf numFmtId="0" fontId="15" fillId="0" borderId="16" xfId="0" applyFont="1" applyFill="1" applyBorder="1" applyAlignment="1">
      <alignment horizontal="center" vertical="center" textRotation="90"/>
    </xf>
    <xf numFmtId="0" fontId="15" fillId="0" borderId="18" xfId="0" applyFont="1" applyFill="1" applyBorder="1" applyAlignment="1">
      <alignment horizontal="center" vertical="center" textRotation="90"/>
    </xf>
    <xf numFmtId="0" fontId="15" fillId="0" borderId="17" xfId="0" applyFont="1" applyFill="1" applyBorder="1" applyAlignment="1">
      <alignment horizontal="center" vertical="center" textRotation="90"/>
    </xf>
    <xf numFmtId="0" fontId="25" fillId="0" borderId="0" xfId="0" applyFont="1" applyAlignment="1">
      <alignment horizontal="center"/>
    </xf>
    <xf numFmtId="0" fontId="26" fillId="0" borderId="0" xfId="0" applyFont="1" applyAlignment="1">
      <alignment horizontal="center" wrapText="1"/>
    </xf>
    <xf numFmtId="0" fontId="26" fillId="0" borderId="5" xfId="0" applyFont="1" applyBorder="1" applyAlignment="1">
      <alignment horizontal="right"/>
    </xf>
    <xf numFmtId="0" fontId="14" fillId="0" borderId="0" xfId="0" applyFont="1" applyAlignment="1">
      <alignment horizontal="center"/>
    </xf>
    <xf numFmtId="0" fontId="14" fillId="0" borderId="5" xfId="0" applyFont="1" applyBorder="1" applyAlignment="1">
      <alignment horizontal="center"/>
    </xf>
  </cellXfs>
  <cellStyles count="108">
    <cellStyle name="20% - Accent1" xfId="85" builtinId="30" customBuiltin="1"/>
    <cellStyle name="20% - Accent2" xfId="89" builtinId="34" customBuiltin="1"/>
    <cellStyle name="20% - Accent3" xfId="93" builtinId="38" customBuiltin="1"/>
    <cellStyle name="20% - Accent4" xfId="97" builtinId="42" customBuiltin="1"/>
    <cellStyle name="20% - Accent5" xfId="101" builtinId="46" customBuiltin="1"/>
    <cellStyle name="20% - Accent6" xfId="105" builtinId="50" customBuiltin="1"/>
    <cellStyle name="40% - Accent1" xfId="86" builtinId="31" customBuiltin="1"/>
    <cellStyle name="40% - Accent2" xfId="90" builtinId="35" customBuiltin="1"/>
    <cellStyle name="40% - Accent3" xfId="94" builtinId="39" customBuiltin="1"/>
    <cellStyle name="40% - Accent4" xfId="98" builtinId="43" customBuiltin="1"/>
    <cellStyle name="40% - Accent5" xfId="102" builtinId="47" customBuiltin="1"/>
    <cellStyle name="40% - Accent6" xfId="106" builtinId="51" customBuiltin="1"/>
    <cellStyle name="60% - Accent1" xfId="87" builtinId="32" customBuiltin="1"/>
    <cellStyle name="60% - Accent2" xfId="91" builtinId="36" customBuiltin="1"/>
    <cellStyle name="60% - Accent3" xfId="95" builtinId="40" customBuiltin="1"/>
    <cellStyle name="60% - Accent4" xfId="99" builtinId="44" customBuiltin="1"/>
    <cellStyle name="60% - Accent5" xfId="103" builtinId="48" customBuiltin="1"/>
    <cellStyle name="60% - Accent6" xfId="107" builtinId="52" customBuiltin="1"/>
    <cellStyle name="Accent1" xfId="84" builtinId="29" customBuiltin="1"/>
    <cellStyle name="Accent2" xfId="88" builtinId="33" customBuiltin="1"/>
    <cellStyle name="Accent3" xfId="92" builtinId="37" customBuiltin="1"/>
    <cellStyle name="Accent4" xfId="96" builtinId="41" customBuiltin="1"/>
    <cellStyle name="Accent5" xfId="100" builtinId="45" customBuiltin="1"/>
    <cellStyle name="Accent6" xfId="104" builtinId="49" customBuiltin="1"/>
    <cellStyle name="Bad" xfId="73" builtinId="27" customBuiltin="1"/>
    <cellStyle name="Calculation" xfId="77" builtinId="22" customBuiltin="1"/>
    <cellStyle name="Check Cell" xfId="79" builtinId="23" customBuiltin="1"/>
    <cellStyle name="Comma" xfId="1" builtinId="3"/>
    <cellStyle name="Comma 10" xfId="16"/>
    <cellStyle name="Comma 11" xfId="6"/>
    <cellStyle name="Comma 12" xfId="17"/>
    <cellStyle name="Comma 12 2" xfId="18"/>
    <cellStyle name="Comma 149" xfId="7"/>
    <cellStyle name="Comma 2" xfId="8"/>
    <cellStyle name="Comma 2 6" xfId="19"/>
    <cellStyle name="Comma 3" xfId="9"/>
    <cellStyle name="Comma 3 4" xfId="20"/>
    <cellStyle name="Comma 4" xfId="21"/>
    <cellStyle name="Comma 5" xfId="22"/>
    <cellStyle name="Comma 6" xfId="23"/>
    <cellStyle name="Comma 7" xfId="24"/>
    <cellStyle name="Comma 8" xfId="25"/>
    <cellStyle name="Comma 9" xfId="10"/>
    <cellStyle name="Explanatory Text" xfId="82" builtinId="53" customBuiltin="1"/>
    <cellStyle name="Good" xfId="72" builtinId="26" customBuiltin="1"/>
    <cellStyle name="Heading 1" xfId="68" builtinId="16" customBuiltin="1"/>
    <cellStyle name="Heading 2" xfId="69" builtinId="17" customBuiltin="1"/>
    <cellStyle name="Heading 3" xfId="70" builtinId="18" customBuiltin="1"/>
    <cellStyle name="Heading 4" xfId="71" builtinId="19" customBuiltin="1"/>
    <cellStyle name="Input" xfId="75" builtinId="20" customBuiltin="1"/>
    <cellStyle name="Linked Cell" xfId="78" builtinId="24" customBuiltin="1"/>
    <cellStyle name="Neutral" xfId="74" builtinId="28" customBuiltin="1"/>
    <cellStyle name="Normal" xfId="0" builtinId="0"/>
    <cellStyle name="Normal 10" xfId="11"/>
    <cellStyle name="Normal 10 2" xfId="26"/>
    <cellStyle name="Normal 10 3" xfId="66"/>
    <cellStyle name="Normal 11" xfId="27"/>
    <cellStyle name="Normal 12" xfId="28"/>
    <cellStyle name="Normal 13" xfId="29"/>
    <cellStyle name="Normal 14" xfId="30"/>
    <cellStyle name="Normal 14 13" xfId="31"/>
    <cellStyle name="Normal 147" xfId="12"/>
    <cellStyle name="Normal 15" xfId="32"/>
    <cellStyle name="Normal 16" xfId="33"/>
    <cellStyle name="Normal 17" xfId="34"/>
    <cellStyle name="Normal 18" xfId="35"/>
    <cellStyle name="Normal 18 2" xfId="36"/>
    <cellStyle name="Normal 19" xfId="37"/>
    <cellStyle name="Normal 2" xfId="2"/>
    <cellStyle name="Normal 2 2" xfId="3"/>
    <cellStyle name="Normal 2 2 10" xfId="38"/>
    <cellStyle name="Normal 2 2 2" xfId="5"/>
    <cellStyle name="Normal 2 2 2 3" xfId="39"/>
    <cellStyle name="Normal 2 24" xfId="40"/>
    <cellStyle name="Normal 2 3 2" xfId="41"/>
    <cellStyle name="Normal 2 3 3" xfId="42"/>
    <cellStyle name="Normal 20" xfId="43"/>
    <cellStyle name="Normal 21" xfId="44"/>
    <cellStyle name="Normal 22" xfId="45"/>
    <cellStyle name="Normal 3" xfId="13"/>
    <cellStyle name="Normal 3 27" xfId="46"/>
    <cellStyle name="Normal 3 3" xfId="47"/>
    <cellStyle name="Normal 4" xfId="14"/>
    <cellStyle name="Normal 4 2 3" xfId="48"/>
    <cellStyle name="Normal 4 3" xfId="49"/>
    <cellStyle name="Normal 40" xfId="50"/>
    <cellStyle name="Normal 41" xfId="51"/>
    <cellStyle name="Normal 46" xfId="52"/>
    <cellStyle name="Normal 5" xfId="15"/>
    <cellStyle name="Normal 5 2" xfId="53"/>
    <cellStyle name="Normal 5 2 4" xfId="54"/>
    <cellStyle name="Normal 52" xfId="55"/>
    <cellStyle name="Normal 6" xfId="56"/>
    <cellStyle name="Normal 6 2 2 2" xfId="57"/>
    <cellStyle name="Normal 6 2 3" xfId="58"/>
    <cellStyle name="Normal 64" xfId="59"/>
    <cellStyle name="Normal 64 2" xfId="60"/>
    <cellStyle name="Normal 7" xfId="61"/>
    <cellStyle name="Normal 8" xfId="62"/>
    <cellStyle name="Normal 9" xfId="63"/>
    <cellStyle name="Note" xfId="81" builtinId="10" customBuiltin="1"/>
    <cellStyle name="Output" xfId="76" builtinId="21" customBuiltin="1"/>
    <cellStyle name="Percent" xfId="65" builtinId="5"/>
    <cellStyle name="Percent 2" xfId="4"/>
    <cellStyle name="Style 1" xfId="64"/>
    <cellStyle name="Title" xfId="67" builtinId="15" customBuiltin="1"/>
    <cellStyle name="Total" xfId="83" builtinId="25" customBuiltin="1"/>
    <cellStyle name="Warning Text" xfId="8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S78"/>
  <sheetViews>
    <sheetView topLeftCell="A13" zoomScale="55" zoomScaleNormal="55" workbookViewId="0">
      <selection activeCell="X18" sqref="X18"/>
    </sheetView>
  </sheetViews>
  <sheetFormatPr defaultRowHeight="14.4"/>
  <cols>
    <col min="1" max="1" width="9.6640625" style="31" customWidth="1"/>
    <col min="2" max="2" width="17.77734375" style="12" bestFit="1" customWidth="1"/>
    <col min="3" max="3" width="16.88671875" style="12" customWidth="1"/>
    <col min="4" max="4" width="17.109375" style="12" customWidth="1"/>
    <col min="5" max="5" width="14.44140625" style="12" customWidth="1"/>
    <col min="6" max="6" width="15.21875" style="12" customWidth="1"/>
    <col min="7" max="7" width="18.21875" style="12" customWidth="1"/>
    <col min="8" max="8" width="15.88671875" style="12" customWidth="1"/>
    <col min="9" max="9" width="16.109375" style="12" customWidth="1"/>
    <col min="10" max="11" width="15" style="12" customWidth="1"/>
    <col min="12" max="12" width="8.88671875" style="12"/>
    <col min="13" max="13" width="14.88671875" style="12" customWidth="1"/>
    <col min="14" max="14" width="11.88671875" style="12" customWidth="1"/>
    <col min="15" max="15" width="12.44140625" style="12" customWidth="1"/>
    <col min="16" max="16" width="11.77734375" style="12" customWidth="1"/>
    <col min="17" max="16384" width="8.88671875" style="12"/>
  </cols>
  <sheetData>
    <row r="1" spans="1:19" ht="17.399999999999999">
      <c r="A1" s="63" t="s">
        <v>92</v>
      </c>
      <c r="B1" s="63"/>
      <c r="C1" s="63"/>
      <c r="D1" s="63"/>
      <c r="E1" s="63"/>
      <c r="F1" s="63"/>
    </row>
    <row r="2" spans="1:19" ht="36.75" customHeight="1">
      <c r="A2" s="64" t="s">
        <v>97</v>
      </c>
      <c r="B2" s="64"/>
      <c r="C2" s="64"/>
      <c r="D2" s="64"/>
      <c r="E2" s="64"/>
      <c r="F2" s="64"/>
      <c r="Q2" s="35" t="e">
        <f>N7+1864+2934+2419</f>
        <v>#REF!</v>
      </c>
      <c r="R2" s="32"/>
    </row>
    <row r="3" spans="1:19" ht="18">
      <c r="A3" s="65" t="s">
        <v>114</v>
      </c>
      <c r="B3" s="65"/>
      <c r="C3" s="65"/>
      <c r="D3" s="65"/>
      <c r="E3" s="65"/>
      <c r="F3" s="65"/>
      <c r="Q3" s="35" t="e">
        <f>O7+Q2</f>
        <v>#REF!</v>
      </c>
    </row>
    <row r="4" spans="1:19" ht="38.25" customHeight="1">
      <c r="A4" s="66" t="s">
        <v>115</v>
      </c>
      <c r="B4" s="66"/>
      <c r="C4" s="66"/>
      <c r="D4" s="66"/>
      <c r="E4" s="66"/>
      <c r="F4" s="66"/>
      <c r="S4" s="35" t="e">
        <f>O7-34242</f>
        <v>#REF!</v>
      </c>
    </row>
    <row r="5" spans="1:19" ht="18">
      <c r="A5" s="13"/>
      <c r="B5" s="14"/>
      <c r="C5" s="14"/>
      <c r="D5" s="14"/>
      <c r="E5" s="14"/>
      <c r="F5" s="14"/>
      <c r="H5" s="68">
        <v>2021</v>
      </c>
      <c r="I5" s="68"/>
      <c r="J5" s="68"/>
      <c r="K5" s="68"/>
      <c r="N5" s="67" t="s">
        <v>112</v>
      </c>
      <c r="O5" s="67"/>
    </row>
    <row r="6" spans="1:19" ht="52.2">
      <c r="A6" s="15" t="s">
        <v>23</v>
      </c>
      <c r="B6" s="15" t="s">
        <v>93</v>
      </c>
      <c r="C6" s="15" t="s">
        <v>94</v>
      </c>
      <c r="D6" s="15" t="s">
        <v>95</v>
      </c>
      <c r="E6" s="15" t="s">
        <v>96</v>
      </c>
      <c r="F6" s="15" t="s">
        <v>89</v>
      </c>
      <c r="G6" s="16"/>
      <c r="H6" s="17" t="s">
        <v>94</v>
      </c>
      <c r="I6" s="17" t="s">
        <v>95</v>
      </c>
      <c r="J6" s="17" t="s">
        <v>96</v>
      </c>
      <c r="K6" s="17" t="s">
        <v>113</v>
      </c>
      <c r="M6" s="15" t="s">
        <v>94</v>
      </c>
      <c r="N6" s="15" t="s">
        <v>95</v>
      </c>
      <c r="O6" s="15" t="s">
        <v>96</v>
      </c>
      <c r="P6" s="17" t="s">
        <v>111</v>
      </c>
    </row>
    <row r="7" spans="1:19" s="22" customFormat="1" ht="17.399999999999999" customHeight="1">
      <c r="A7" s="18"/>
      <c r="B7" s="19" t="e">
        <f>#REF!</f>
        <v>#REF!</v>
      </c>
      <c r="C7" s="20" t="e">
        <f>D7+E7</f>
        <v>#REF!</v>
      </c>
      <c r="D7" s="20" t="e">
        <f>#REF!</f>
        <v>#REF!</v>
      </c>
      <c r="E7" s="20" t="e">
        <f>#REF!+#REF!</f>
        <v>#REF!</v>
      </c>
      <c r="F7" s="21">
        <v>42.02</v>
      </c>
      <c r="H7" s="23">
        <v>14745201.360000001</v>
      </c>
      <c r="I7" s="23">
        <v>10171757.270000001</v>
      </c>
      <c r="J7" s="23">
        <v>4573444.09</v>
      </c>
      <c r="K7" s="21">
        <v>42.02</v>
      </c>
      <c r="M7" s="32" t="e">
        <f>C7-H7</f>
        <v>#REF!</v>
      </c>
      <c r="N7" s="32" t="e">
        <f t="shared" ref="N7:P7" si="0">D7-I7</f>
        <v>#REF!</v>
      </c>
      <c r="O7" s="32" t="e">
        <f t="shared" si="0"/>
        <v>#REF!</v>
      </c>
      <c r="P7" s="21">
        <f t="shared" si="0"/>
        <v>0</v>
      </c>
    </row>
    <row r="8" spans="1:19" s="22" customFormat="1" ht="17.399999999999999" customHeight="1">
      <c r="A8" s="62" t="e">
        <f>#REF!</f>
        <v>#REF!</v>
      </c>
      <c r="B8" s="19" t="e">
        <f>#REF!</f>
        <v>#REF!</v>
      </c>
      <c r="C8" s="20" t="e">
        <f t="shared" ref="C8:C71" si="1">D8+E8</f>
        <v>#REF!</v>
      </c>
      <c r="D8" s="20" t="e">
        <f>#REF!</f>
        <v>#REF!</v>
      </c>
      <c r="E8" s="20" t="e">
        <f>#REF!+#REF!</f>
        <v>#REF!</v>
      </c>
      <c r="F8" s="34">
        <v>47.12</v>
      </c>
      <c r="H8" s="23">
        <v>1808284.66</v>
      </c>
      <c r="I8" s="23">
        <v>1584974.26</v>
      </c>
      <c r="J8" s="23">
        <v>223310.39999999997</v>
      </c>
      <c r="K8" s="21">
        <v>47.06</v>
      </c>
      <c r="M8" s="32" t="e">
        <f t="shared" ref="M8:M71" si="2">C8-H8</f>
        <v>#REF!</v>
      </c>
      <c r="N8" s="32" t="e">
        <f t="shared" ref="N8:N71" si="3">D8-I8</f>
        <v>#REF!</v>
      </c>
      <c r="O8" s="32" t="e">
        <f t="shared" ref="O8:O71" si="4">E8-J8</f>
        <v>#REF!</v>
      </c>
      <c r="P8" s="21">
        <f t="shared" ref="P8:P71" si="5">F8-K8</f>
        <v>5.9999999999995168E-2</v>
      </c>
    </row>
    <row r="9" spans="1:19" ht="18">
      <c r="A9" s="62"/>
      <c r="B9" s="10" t="e">
        <f>#REF!</f>
        <v>#REF!</v>
      </c>
      <c r="C9" s="24" t="e">
        <f t="shared" si="1"/>
        <v>#REF!</v>
      </c>
      <c r="D9" s="24" t="e">
        <f>#REF!</f>
        <v>#REF!</v>
      </c>
      <c r="E9" s="24" t="e">
        <f>#REF!+#REF!</f>
        <v>#REF!</v>
      </c>
      <c r="F9" s="25" t="e">
        <f>#REF!</f>
        <v>#REF!</v>
      </c>
      <c r="H9" s="26">
        <v>469567.44999999995</v>
      </c>
      <c r="I9" s="26">
        <v>447004.50999999995</v>
      </c>
      <c r="J9" s="26">
        <v>22562.940000000002</v>
      </c>
      <c r="K9" s="27">
        <v>51.44</v>
      </c>
      <c r="M9" s="33" t="e">
        <f t="shared" si="2"/>
        <v>#REF!</v>
      </c>
      <c r="N9" s="33" t="e">
        <f t="shared" si="3"/>
        <v>#REF!</v>
      </c>
      <c r="O9" s="33" t="e">
        <f t="shared" si="4"/>
        <v>#REF!</v>
      </c>
      <c r="P9" s="27" t="e">
        <f t="shared" si="5"/>
        <v>#REF!</v>
      </c>
    </row>
    <row r="10" spans="1:19" ht="18">
      <c r="A10" s="62"/>
      <c r="B10" s="10" t="e">
        <f>#REF!</f>
        <v>#REF!</v>
      </c>
      <c r="C10" s="24" t="e">
        <f t="shared" si="1"/>
        <v>#REF!</v>
      </c>
      <c r="D10" s="24" t="e">
        <f>#REF!</f>
        <v>#REF!</v>
      </c>
      <c r="E10" s="24" t="e">
        <f>#REF!+#REF!</f>
        <v>#REF!</v>
      </c>
      <c r="F10" s="25" t="e">
        <f>#REF!</f>
        <v>#REF!</v>
      </c>
      <c r="H10" s="26">
        <v>412350.47000000003</v>
      </c>
      <c r="I10" s="26">
        <v>403000.65</v>
      </c>
      <c r="J10" s="26">
        <v>9349.82</v>
      </c>
      <c r="K10" s="27">
        <v>42.96</v>
      </c>
      <c r="M10" s="33" t="e">
        <f t="shared" si="2"/>
        <v>#REF!</v>
      </c>
      <c r="N10" s="33" t="e">
        <f t="shared" si="3"/>
        <v>#REF!</v>
      </c>
      <c r="O10" s="33" t="e">
        <f t="shared" si="4"/>
        <v>#REF!</v>
      </c>
      <c r="P10" s="27" t="e">
        <f t="shared" si="5"/>
        <v>#REF!</v>
      </c>
    </row>
    <row r="11" spans="1:19" ht="18">
      <c r="A11" s="62"/>
      <c r="B11" s="10" t="e">
        <f>#REF!</f>
        <v>#REF!</v>
      </c>
      <c r="C11" s="24" t="e">
        <f t="shared" si="1"/>
        <v>#REF!</v>
      </c>
      <c r="D11" s="24" t="e">
        <f>#REF!</f>
        <v>#REF!</v>
      </c>
      <c r="E11" s="24" t="e">
        <f>#REF!+#REF!</f>
        <v>#REF!</v>
      </c>
      <c r="F11" s="25" t="e">
        <f>#REF!</f>
        <v>#REF!</v>
      </c>
      <c r="H11" s="26">
        <v>659837.46</v>
      </c>
      <c r="I11" s="26">
        <v>593355.06999999995</v>
      </c>
      <c r="J11" s="26">
        <v>66482.39</v>
      </c>
      <c r="K11" s="27">
        <v>46.4</v>
      </c>
      <c r="M11" s="33" t="e">
        <f t="shared" si="2"/>
        <v>#REF!</v>
      </c>
      <c r="N11" s="33" t="e">
        <f t="shared" si="3"/>
        <v>#REF!</v>
      </c>
      <c r="O11" s="33" t="e">
        <f t="shared" si="4"/>
        <v>#REF!</v>
      </c>
      <c r="P11" s="27" t="e">
        <f t="shared" si="5"/>
        <v>#REF!</v>
      </c>
    </row>
    <row r="12" spans="1:19" ht="18">
      <c r="A12" s="62"/>
      <c r="B12" s="10" t="e">
        <f>#REF!</f>
        <v>#REF!</v>
      </c>
      <c r="C12" s="24" t="e">
        <f t="shared" si="1"/>
        <v>#REF!</v>
      </c>
      <c r="D12" s="24" t="e">
        <f>#REF!</f>
        <v>#REF!</v>
      </c>
      <c r="E12" s="24" t="e">
        <f>#REF!+#REF!</f>
        <v>#REF!</v>
      </c>
      <c r="F12" s="25" t="e">
        <f>#REF!</f>
        <v>#REF!</v>
      </c>
      <c r="H12" s="26">
        <v>266529.28000000003</v>
      </c>
      <c r="I12" s="26">
        <v>141614.03000000003</v>
      </c>
      <c r="J12" s="26">
        <v>124915.24999999997</v>
      </c>
      <c r="K12" s="27">
        <v>51.54</v>
      </c>
      <c r="M12" s="33" t="e">
        <f t="shared" si="2"/>
        <v>#REF!</v>
      </c>
      <c r="N12" s="33" t="e">
        <f t="shared" si="3"/>
        <v>#REF!</v>
      </c>
      <c r="O12" s="33" t="e">
        <f t="shared" si="4"/>
        <v>#REF!</v>
      </c>
      <c r="P12" s="27" t="e">
        <f t="shared" si="5"/>
        <v>#REF!</v>
      </c>
    </row>
    <row r="13" spans="1:19" s="22" customFormat="1" ht="17.399999999999999" customHeight="1">
      <c r="A13" s="62" t="e">
        <f>#REF!</f>
        <v>#REF!</v>
      </c>
      <c r="B13" s="19" t="e">
        <f>#REF!</f>
        <v>#REF!</v>
      </c>
      <c r="C13" s="20" t="e">
        <f t="shared" si="1"/>
        <v>#REF!</v>
      </c>
      <c r="D13" s="20" t="e">
        <f>#REF!</f>
        <v>#REF!</v>
      </c>
      <c r="E13" s="20" t="e">
        <f>#REF!+#REF!</f>
        <v>#REF!</v>
      </c>
      <c r="F13" s="21">
        <v>56.34</v>
      </c>
      <c r="H13" s="23">
        <v>3970713.9000000004</v>
      </c>
      <c r="I13" s="23">
        <v>2331602.0400000005</v>
      </c>
      <c r="J13" s="23">
        <v>1639111.8599999999</v>
      </c>
      <c r="K13" s="21">
        <v>56.34</v>
      </c>
      <c r="M13" s="32" t="e">
        <f t="shared" si="2"/>
        <v>#REF!</v>
      </c>
      <c r="N13" s="32" t="e">
        <f t="shared" si="3"/>
        <v>#REF!</v>
      </c>
      <c r="O13" s="32" t="e">
        <f t="shared" si="4"/>
        <v>#REF!</v>
      </c>
      <c r="P13" s="21">
        <f t="shared" si="5"/>
        <v>0</v>
      </c>
    </row>
    <row r="14" spans="1:19" ht="18">
      <c r="A14" s="62"/>
      <c r="B14" s="10" t="e">
        <f>#REF!</f>
        <v>#REF!</v>
      </c>
      <c r="C14" s="24" t="e">
        <f t="shared" si="1"/>
        <v>#REF!</v>
      </c>
      <c r="D14" s="24" t="e">
        <f>#REF!</f>
        <v>#REF!</v>
      </c>
      <c r="E14" s="24" t="e">
        <f>#REF!+#REF!</f>
        <v>#REF!</v>
      </c>
      <c r="F14" s="25" t="e">
        <f>#REF!</f>
        <v>#REF!</v>
      </c>
      <c r="H14" s="26">
        <v>378036.16</v>
      </c>
      <c r="I14" s="26">
        <v>267372.99</v>
      </c>
      <c r="J14" s="26">
        <v>110663.17</v>
      </c>
      <c r="K14" s="27">
        <v>56.91</v>
      </c>
      <c r="M14" s="33" t="e">
        <f t="shared" si="2"/>
        <v>#REF!</v>
      </c>
      <c r="N14" s="33" t="e">
        <f t="shared" si="3"/>
        <v>#REF!</v>
      </c>
      <c r="O14" s="33" t="e">
        <f t="shared" si="4"/>
        <v>#REF!</v>
      </c>
      <c r="P14" s="27" t="e">
        <f t="shared" si="5"/>
        <v>#REF!</v>
      </c>
    </row>
    <row r="15" spans="1:19" ht="18">
      <c r="A15" s="62"/>
      <c r="B15" s="10" t="e">
        <f>#REF!</f>
        <v>#REF!</v>
      </c>
      <c r="C15" s="24" t="e">
        <f t="shared" si="1"/>
        <v>#REF!</v>
      </c>
      <c r="D15" s="24" t="e">
        <f>#REF!</f>
        <v>#REF!</v>
      </c>
      <c r="E15" s="24" t="e">
        <f>#REF!+#REF!</f>
        <v>#REF!</v>
      </c>
      <c r="F15" s="25" t="e">
        <f>#REF!</f>
        <v>#REF!</v>
      </c>
      <c r="H15" s="26">
        <v>464008.12</v>
      </c>
      <c r="I15" s="26">
        <v>213880</v>
      </c>
      <c r="J15" s="26">
        <v>250128.12000000002</v>
      </c>
      <c r="K15" s="27">
        <v>63</v>
      </c>
      <c r="M15" s="33" t="e">
        <f t="shared" si="2"/>
        <v>#REF!</v>
      </c>
      <c r="N15" s="33" t="e">
        <f t="shared" si="3"/>
        <v>#REF!</v>
      </c>
      <c r="O15" s="33" t="e">
        <f t="shared" si="4"/>
        <v>#REF!</v>
      </c>
      <c r="P15" s="27" t="e">
        <f t="shared" si="5"/>
        <v>#REF!</v>
      </c>
    </row>
    <row r="16" spans="1:19" ht="18">
      <c r="A16" s="62"/>
      <c r="B16" s="10" t="e">
        <f>#REF!</f>
        <v>#REF!</v>
      </c>
      <c r="C16" s="24" t="e">
        <f t="shared" si="1"/>
        <v>#REF!</v>
      </c>
      <c r="D16" s="24" t="e">
        <f>#REF!</f>
        <v>#REF!</v>
      </c>
      <c r="E16" s="24" t="e">
        <f>#REF!+#REF!</f>
        <v>#REF!</v>
      </c>
      <c r="F16" s="25" t="e">
        <f>#REF!</f>
        <v>#REF!</v>
      </c>
      <c r="H16" s="26">
        <v>472808.78</v>
      </c>
      <c r="I16" s="26">
        <v>383818.74</v>
      </c>
      <c r="J16" s="26">
        <v>88990.040000000008</v>
      </c>
      <c r="K16" s="27">
        <v>58.27</v>
      </c>
      <c r="M16" s="33" t="e">
        <f t="shared" si="2"/>
        <v>#REF!</v>
      </c>
      <c r="N16" s="33" t="e">
        <f t="shared" si="3"/>
        <v>#REF!</v>
      </c>
      <c r="O16" s="33" t="e">
        <f t="shared" si="4"/>
        <v>#REF!</v>
      </c>
      <c r="P16" s="27" t="e">
        <f t="shared" si="5"/>
        <v>#REF!</v>
      </c>
    </row>
    <row r="17" spans="1:16" ht="18">
      <c r="A17" s="62"/>
      <c r="B17" s="10" t="e">
        <f>#REF!</f>
        <v>#REF!</v>
      </c>
      <c r="C17" s="24" t="e">
        <f t="shared" si="1"/>
        <v>#REF!</v>
      </c>
      <c r="D17" s="24" t="e">
        <f>#REF!</f>
        <v>#REF!</v>
      </c>
      <c r="E17" s="24" t="e">
        <f>#REF!+#REF!</f>
        <v>#REF!</v>
      </c>
      <c r="F17" s="25" t="e">
        <f>#REF!</f>
        <v>#REF!</v>
      </c>
      <c r="H17" s="26">
        <v>426042.44999999995</v>
      </c>
      <c r="I17" s="26">
        <v>233170.65</v>
      </c>
      <c r="J17" s="26">
        <v>192871.8</v>
      </c>
      <c r="K17" s="27">
        <v>65.209999999999994</v>
      </c>
      <c r="M17" s="33" t="e">
        <f t="shared" si="2"/>
        <v>#REF!</v>
      </c>
      <c r="N17" s="33" t="e">
        <f t="shared" si="3"/>
        <v>#REF!</v>
      </c>
      <c r="O17" s="33" t="e">
        <f t="shared" si="4"/>
        <v>#REF!</v>
      </c>
      <c r="P17" s="27" t="e">
        <f t="shared" si="5"/>
        <v>#REF!</v>
      </c>
    </row>
    <row r="18" spans="1:16" ht="18">
      <c r="A18" s="62"/>
      <c r="B18" s="10" t="e">
        <f>#REF!</f>
        <v>#REF!</v>
      </c>
      <c r="C18" s="24" t="e">
        <f t="shared" si="1"/>
        <v>#REF!</v>
      </c>
      <c r="D18" s="24" t="e">
        <f>#REF!</f>
        <v>#REF!</v>
      </c>
      <c r="E18" s="24" t="e">
        <f>#REF!+#REF!</f>
        <v>#REF!</v>
      </c>
      <c r="F18" s="25" t="e">
        <f>#REF!</f>
        <v>#REF!</v>
      </c>
      <c r="H18" s="26">
        <v>170052.69</v>
      </c>
      <c r="I18" s="26">
        <v>47409.2</v>
      </c>
      <c r="J18" s="26">
        <v>122643.48999999999</v>
      </c>
      <c r="K18" s="27">
        <v>40</v>
      </c>
      <c r="M18" s="33" t="e">
        <f t="shared" si="2"/>
        <v>#REF!</v>
      </c>
      <c r="N18" s="33" t="e">
        <f t="shared" si="3"/>
        <v>#REF!</v>
      </c>
      <c r="O18" s="33" t="e">
        <f t="shared" si="4"/>
        <v>#REF!</v>
      </c>
      <c r="P18" s="27" t="e">
        <f t="shared" si="5"/>
        <v>#REF!</v>
      </c>
    </row>
    <row r="19" spans="1:16" ht="18">
      <c r="A19" s="62"/>
      <c r="B19" s="10" t="e">
        <f>#REF!</f>
        <v>#REF!</v>
      </c>
      <c r="C19" s="24" t="e">
        <f t="shared" si="1"/>
        <v>#REF!</v>
      </c>
      <c r="D19" s="24" t="e">
        <f>#REF!</f>
        <v>#REF!</v>
      </c>
      <c r="E19" s="24" t="e">
        <f>#REF!+#REF!</f>
        <v>#REF!</v>
      </c>
      <c r="F19" s="25" t="e">
        <f>#REF!</f>
        <v>#REF!</v>
      </c>
      <c r="H19" s="26">
        <v>33303.14</v>
      </c>
      <c r="I19" s="26">
        <v>12048.8</v>
      </c>
      <c r="J19" s="26">
        <v>21254.34</v>
      </c>
      <c r="K19" s="27">
        <v>25</v>
      </c>
      <c r="M19" s="33" t="e">
        <f t="shared" si="2"/>
        <v>#REF!</v>
      </c>
      <c r="N19" s="33" t="e">
        <f t="shared" si="3"/>
        <v>#REF!</v>
      </c>
      <c r="O19" s="33" t="e">
        <f t="shared" si="4"/>
        <v>#REF!</v>
      </c>
      <c r="P19" s="27" t="e">
        <f t="shared" si="5"/>
        <v>#REF!</v>
      </c>
    </row>
    <row r="20" spans="1:16" ht="18">
      <c r="A20" s="62"/>
      <c r="B20" s="10" t="e">
        <f>#REF!</f>
        <v>#REF!</v>
      </c>
      <c r="C20" s="24" t="e">
        <f t="shared" si="1"/>
        <v>#REF!</v>
      </c>
      <c r="D20" s="24" t="e">
        <f>#REF!</f>
        <v>#REF!</v>
      </c>
      <c r="E20" s="24" t="e">
        <f>#REF!+#REF!</f>
        <v>#REF!</v>
      </c>
      <c r="F20" s="25" t="e">
        <f>#REF!</f>
        <v>#REF!</v>
      </c>
      <c r="H20" s="26">
        <v>378420.65</v>
      </c>
      <c r="I20" s="26">
        <v>357220.91000000003</v>
      </c>
      <c r="J20" s="26">
        <v>21199.74</v>
      </c>
      <c r="K20" s="27">
        <v>55.88</v>
      </c>
      <c r="M20" s="33" t="e">
        <f t="shared" si="2"/>
        <v>#REF!</v>
      </c>
      <c r="N20" s="33" t="e">
        <f t="shared" si="3"/>
        <v>#REF!</v>
      </c>
      <c r="O20" s="33" t="e">
        <f t="shared" si="4"/>
        <v>#REF!</v>
      </c>
      <c r="P20" s="27" t="e">
        <f t="shared" si="5"/>
        <v>#REF!</v>
      </c>
    </row>
    <row r="21" spans="1:16" ht="18">
      <c r="A21" s="62"/>
      <c r="B21" s="10" t="e">
        <f>#REF!</f>
        <v>#REF!</v>
      </c>
      <c r="C21" s="24" t="e">
        <f t="shared" si="1"/>
        <v>#REF!</v>
      </c>
      <c r="D21" s="24" t="e">
        <f>#REF!</f>
        <v>#REF!</v>
      </c>
      <c r="E21" s="24" t="e">
        <f>#REF!+#REF!</f>
        <v>#REF!</v>
      </c>
      <c r="F21" s="25" t="e">
        <f>#REF!</f>
        <v>#REF!</v>
      </c>
      <c r="H21" s="26">
        <v>373081.12000000005</v>
      </c>
      <c r="I21" s="26">
        <v>272789.93000000005</v>
      </c>
      <c r="J21" s="26">
        <v>100291.19</v>
      </c>
      <c r="K21" s="27">
        <v>73.400000000000006</v>
      </c>
      <c r="M21" s="33" t="e">
        <f t="shared" si="2"/>
        <v>#REF!</v>
      </c>
      <c r="N21" s="33" t="e">
        <f t="shared" si="3"/>
        <v>#REF!</v>
      </c>
      <c r="O21" s="33" t="e">
        <f t="shared" si="4"/>
        <v>#REF!</v>
      </c>
      <c r="P21" s="27" t="e">
        <f t="shared" si="5"/>
        <v>#REF!</v>
      </c>
    </row>
    <row r="22" spans="1:16" ht="18">
      <c r="A22" s="62"/>
      <c r="B22" s="10" t="e">
        <f>#REF!</f>
        <v>#REF!</v>
      </c>
      <c r="C22" s="24" t="e">
        <f t="shared" si="1"/>
        <v>#REF!</v>
      </c>
      <c r="D22" s="24" t="e">
        <f>#REF!</f>
        <v>#REF!</v>
      </c>
      <c r="E22" s="24" t="e">
        <f>#REF!+#REF!</f>
        <v>#REF!</v>
      </c>
      <c r="F22" s="25" t="e">
        <f>#REF!</f>
        <v>#REF!</v>
      </c>
      <c r="H22" s="26">
        <v>187540</v>
      </c>
      <c r="I22" s="26">
        <v>76301.83</v>
      </c>
      <c r="J22" s="26">
        <v>111238.17</v>
      </c>
      <c r="K22" s="27">
        <v>47.47</v>
      </c>
      <c r="M22" s="33" t="e">
        <f t="shared" si="2"/>
        <v>#REF!</v>
      </c>
      <c r="N22" s="33" t="e">
        <f t="shared" si="3"/>
        <v>#REF!</v>
      </c>
      <c r="O22" s="33" t="e">
        <f t="shared" si="4"/>
        <v>#REF!</v>
      </c>
      <c r="P22" s="27" t="e">
        <f t="shared" si="5"/>
        <v>#REF!</v>
      </c>
    </row>
    <row r="23" spans="1:16" ht="18">
      <c r="A23" s="62"/>
      <c r="B23" s="10" t="e">
        <f>#REF!</f>
        <v>#REF!</v>
      </c>
      <c r="C23" s="24" t="e">
        <f t="shared" si="1"/>
        <v>#REF!</v>
      </c>
      <c r="D23" s="24" t="e">
        <f>#REF!</f>
        <v>#REF!</v>
      </c>
      <c r="E23" s="24" t="e">
        <f>#REF!+#REF!</f>
        <v>#REF!</v>
      </c>
      <c r="F23" s="25" t="e">
        <f>#REF!</f>
        <v>#REF!</v>
      </c>
      <c r="H23" s="26">
        <v>370213.01999999996</v>
      </c>
      <c r="I23" s="26">
        <v>121871.95</v>
      </c>
      <c r="J23" s="26">
        <v>248341.06999999998</v>
      </c>
      <c r="K23" s="27">
        <v>55</v>
      </c>
      <c r="M23" s="33" t="e">
        <f t="shared" si="2"/>
        <v>#REF!</v>
      </c>
      <c r="N23" s="33" t="e">
        <f t="shared" si="3"/>
        <v>#REF!</v>
      </c>
      <c r="O23" s="33" t="e">
        <f t="shared" si="4"/>
        <v>#REF!</v>
      </c>
      <c r="P23" s="27" t="e">
        <f t="shared" si="5"/>
        <v>#REF!</v>
      </c>
    </row>
    <row r="24" spans="1:16" ht="18">
      <c r="A24" s="62"/>
      <c r="B24" s="10" t="e">
        <f>#REF!</f>
        <v>#REF!</v>
      </c>
      <c r="C24" s="24" t="e">
        <f t="shared" si="1"/>
        <v>#REF!</v>
      </c>
      <c r="D24" s="24" t="e">
        <f>#REF!</f>
        <v>#REF!</v>
      </c>
      <c r="E24" s="24" t="e">
        <f>#REF!+#REF!</f>
        <v>#REF!</v>
      </c>
      <c r="F24" s="25" t="e">
        <f>#REF!</f>
        <v>#REF!</v>
      </c>
      <c r="H24" s="26">
        <v>556265.71</v>
      </c>
      <c r="I24" s="26">
        <v>290223.11</v>
      </c>
      <c r="J24" s="26">
        <v>266042.59999999998</v>
      </c>
      <c r="K24" s="27">
        <v>63.4</v>
      </c>
      <c r="M24" s="33" t="e">
        <f t="shared" si="2"/>
        <v>#REF!</v>
      </c>
      <c r="N24" s="33" t="e">
        <f t="shared" si="3"/>
        <v>#REF!</v>
      </c>
      <c r="O24" s="33" t="e">
        <f t="shared" si="4"/>
        <v>#REF!</v>
      </c>
      <c r="P24" s="27" t="e">
        <f t="shared" si="5"/>
        <v>#REF!</v>
      </c>
    </row>
    <row r="25" spans="1:16" ht="18">
      <c r="A25" s="62"/>
      <c r="B25" s="10" t="e">
        <f>#REF!</f>
        <v>#REF!</v>
      </c>
      <c r="C25" s="24" t="e">
        <f t="shared" si="1"/>
        <v>#REF!</v>
      </c>
      <c r="D25" s="24" t="e">
        <f>#REF!</f>
        <v>#REF!</v>
      </c>
      <c r="E25" s="24" t="e">
        <f>#REF!+#REF!</f>
        <v>#REF!</v>
      </c>
      <c r="F25" s="25" t="e">
        <f>#REF!</f>
        <v>#REF!</v>
      </c>
      <c r="H25" s="26">
        <v>160385.86000000002</v>
      </c>
      <c r="I25" s="26">
        <v>55493.93</v>
      </c>
      <c r="J25" s="26">
        <v>104891.93000000002</v>
      </c>
      <c r="K25" s="27">
        <v>38</v>
      </c>
      <c r="M25" s="33" t="e">
        <f t="shared" si="2"/>
        <v>#REF!</v>
      </c>
      <c r="N25" s="33" t="e">
        <f t="shared" si="3"/>
        <v>#REF!</v>
      </c>
      <c r="O25" s="33" t="e">
        <f t="shared" si="4"/>
        <v>#REF!</v>
      </c>
      <c r="P25" s="27" t="e">
        <f t="shared" si="5"/>
        <v>#REF!</v>
      </c>
    </row>
    <row r="26" spans="1:16" ht="18">
      <c r="A26" s="62"/>
      <c r="B26" s="10" t="e">
        <f>#REF!</f>
        <v>#REF!</v>
      </c>
      <c r="C26" s="24" t="e">
        <f t="shared" si="1"/>
        <v>#REF!</v>
      </c>
      <c r="D26" s="28" t="e">
        <f>#REF!</f>
        <v>#REF!</v>
      </c>
      <c r="E26" s="24" t="e">
        <f>#REF!+#REF!</f>
        <v>#REF!</v>
      </c>
      <c r="F26" s="25" t="e">
        <f>#REF!</f>
        <v>#REF!</v>
      </c>
      <c r="H26" s="26">
        <v>556.20000000000005</v>
      </c>
      <c r="I26" s="29">
        <v>0</v>
      </c>
      <c r="J26" s="26">
        <v>556.20000000000005</v>
      </c>
      <c r="K26" s="27">
        <v>0.68</v>
      </c>
      <c r="M26" s="33" t="e">
        <f t="shared" si="2"/>
        <v>#REF!</v>
      </c>
      <c r="N26" s="33" t="e">
        <f t="shared" si="3"/>
        <v>#REF!</v>
      </c>
      <c r="O26" s="33" t="e">
        <f t="shared" si="4"/>
        <v>#REF!</v>
      </c>
      <c r="P26" s="27" t="e">
        <f t="shared" si="5"/>
        <v>#REF!</v>
      </c>
    </row>
    <row r="27" spans="1:16" s="22" customFormat="1" ht="17.399999999999999" customHeight="1">
      <c r="A27" s="62" t="e">
        <f>#REF!</f>
        <v>#REF!</v>
      </c>
      <c r="B27" s="19" t="e">
        <f>#REF!</f>
        <v>#REF!</v>
      </c>
      <c r="C27" s="20" t="e">
        <f t="shared" si="1"/>
        <v>#REF!</v>
      </c>
      <c r="D27" s="20" t="e">
        <f>#REF!</f>
        <v>#REF!</v>
      </c>
      <c r="E27" s="20" t="e">
        <f>#REF!+#REF!</f>
        <v>#REF!</v>
      </c>
      <c r="F27" s="21">
        <v>56.34</v>
      </c>
      <c r="H27" s="23">
        <v>83325.920000000013</v>
      </c>
      <c r="I27" s="23">
        <v>46326.14</v>
      </c>
      <c r="J27" s="23">
        <v>36999.780000000006</v>
      </c>
      <c r="K27" s="21">
        <v>56.34</v>
      </c>
      <c r="M27" s="32" t="e">
        <f t="shared" si="2"/>
        <v>#REF!</v>
      </c>
      <c r="N27" s="32" t="e">
        <f t="shared" si="3"/>
        <v>#REF!</v>
      </c>
      <c r="O27" s="32" t="e">
        <f t="shared" si="4"/>
        <v>#REF!</v>
      </c>
      <c r="P27" s="21">
        <f t="shared" si="5"/>
        <v>0</v>
      </c>
    </row>
    <row r="28" spans="1:16" ht="18">
      <c r="A28" s="62"/>
      <c r="B28" s="10" t="e">
        <f>#REF!</f>
        <v>#REF!</v>
      </c>
      <c r="C28" s="24" t="e">
        <f t="shared" si="1"/>
        <v>#REF!</v>
      </c>
      <c r="D28" s="24" t="e">
        <f>#REF!</f>
        <v>#REF!</v>
      </c>
      <c r="E28" s="24" t="e">
        <f>#REF!+#REF!</f>
        <v>#REF!</v>
      </c>
      <c r="F28" s="25" t="e">
        <f>#REF!</f>
        <v>#REF!</v>
      </c>
      <c r="H28" s="26">
        <v>13831.029999999999</v>
      </c>
      <c r="I28" s="26">
        <v>9039.2999999999993</v>
      </c>
      <c r="J28" s="26">
        <v>4791.7299999999996</v>
      </c>
      <c r="K28" s="27">
        <v>8.4600000000000009</v>
      </c>
      <c r="M28" s="33" t="e">
        <f t="shared" si="2"/>
        <v>#REF!</v>
      </c>
      <c r="N28" s="33" t="e">
        <f t="shared" si="3"/>
        <v>#REF!</v>
      </c>
      <c r="O28" s="33" t="e">
        <f t="shared" si="4"/>
        <v>#REF!</v>
      </c>
      <c r="P28" s="27" t="e">
        <f t="shared" si="5"/>
        <v>#REF!</v>
      </c>
    </row>
    <row r="29" spans="1:16" ht="18">
      <c r="A29" s="62"/>
      <c r="B29" s="10" t="e">
        <f>#REF!</f>
        <v>#REF!</v>
      </c>
      <c r="C29" s="24" t="e">
        <f t="shared" si="1"/>
        <v>#REF!</v>
      </c>
      <c r="D29" s="24" t="e">
        <f>#REF!</f>
        <v>#REF!</v>
      </c>
      <c r="E29" s="24" t="e">
        <f>#REF!+#REF!</f>
        <v>#REF!</v>
      </c>
      <c r="F29" s="25" t="e">
        <f>#REF!</f>
        <v>#REF!</v>
      </c>
      <c r="H29" s="26">
        <v>8944.67</v>
      </c>
      <c r="I29" s="26">
        <v>2240.9799999999996</v>
      </c>
      <c r="J29" s="26">
        <v>6703.6900000000005</v>
      </c>
      <c r="K29" s="27">
        <v>5.26</v>
      </c>
      <c r="M29" s="33" t="e">
        <f t="shared" si="2"/>
        <v>#REF!</v>
      </c>
      <c r="N29" s="33" t="e">
        <f t="shared" si="3"/>
        <v>#REF!</v>
      </c>
      <c r="O29" s="33" t="e">
        <f t="shared" si="4"/>
        <v>#REF!</v>
      </c>
      <c r="P29" s="27" t="e">
        <f t="shared" si="5"/>
        <v>#REF!</v>
      </c>
    </row>
    <row r="30" spans="1:16" s="30" customFormat="1" ht="18">
      <c r="A30" s="62"/>
      <c r="B30" s="10" t="e">
        <f>#REF!</f>
        <v>#REF!</v>
      </c>
      <c r="C30" s="24" t="e">
        <f t="shared" si="1"/>
        <v>#REF!</v>
      </c>
      <c r="D30" s="24" t="e">
        <f>#REF!</f>
        <v>#REF!</v>
      </c>
      <c r="E30" s="24" t="e">
        <f>#REF!+#REF!</f>
        <v>#REF!</v>
      </c>
      <c r="F30" s="25" t="e">
        <f>#REF!</f>
        <v>#REF!</v>
      </c>
      <c r="H30" s="26">
        <v>0</v>
      </c>
      <c r="I30" s="26">
        <v>0</v>
      </c>
      <c r="J30" s="26">
        <v>0</v>
      </c>
      <c r="K30" s="27"/>
      <c r="M30" s="33" t="e">
        <f t="shared" si="2"/>
        <v>#REF!</v>
      </c>
      <c r="N30" s="33" t="e">
        <f t="shared" si="3"/>
        <v>#REF!</v>
      </c>
      <c r="O30" s="33" t="e">
        <f t="shared" si="4"/>
        <v>#REF!</v>
      </c>
      <c r="P30" s="27" t="e">
        <f t="shared" si="5"/>
        <v>#REF!</v>
      </c>
    </row>
    <row r="31" spans="1:16" ht="18">
      <c r="A31" s="62"/>
      <c r="B31" s="10" t="e">
        <f>#REF!</f>
        <v>#REF!</v>
      </c>
      <c r="C31" s="24" t="e">
        <f t="shared" si="1"/>
        <v>#REF!</v>
      </c>
      <c r="D31" s="24" t="e">
        <f>#REF!</f>
        <v>#REF!</v>
      </c>
      <c r="E31" s="24" t="e">
        <f>#REF!+#REF!</f>
        <v>#REF!</v>
      </c>
      <c r="F31" s="25" t="e">
        <f>#REF!</f>
        <v>#REF!</v>
      </c>
      <c r="H31" s="26">
        <v>19680.14</v>
      </c>
      <c r="I31" s="26">
        <v>7583.98</v>
      </c>
      <c r="J31" s="26">
        <v>12096.159999999998</v>
      </c>
      <c r="K31" s="27">
        <v>5.65</v>
      </c>
      <c r="M31" s="33" t="e">
        <f t="shared" si="2"/>
        <v>#REF!</v>
      </c>
      <c r="N31" s="33" t="e">
        <f t="shared" si="3"/>
        <v>#REF!</v>
      </c>
      <c r="O31" s="33" t="e">
        <f t="shared" si="4"/>
        <v>#REF!</v>
      </c>
      <c r="P31" s="27" t="e">
        <f t="shared" si="5"/>
        <v>#REF!</v>
      </c>
    </row>
    <row r="32" spans="1:16" ht="18">
      <c r="A32" s="62"/>
      <c r="B32" s="10" t="e">
        <f>#REF!</f>
        <v>#REF!</v>
      </c>
      <c r="C32" s="24" t="e">
        <f t="shared" si="1"/>
        <v>#REF!</v>
      </c>
      <c r="D32" s="24" t="e">
        <f>#REF!</f>
        <v>#REF!</v>
      </c>
      <c r="E32" s="24" t="e">
        <f>#REF!+#REF!</f>
        <v>#REF!</v>
      </c>
      <c r="F32" s="25" t="e">
        <f>#REF!</f>
        <v>#REF!</v>
      </c>
      <c r="H32" s="26">
        <v>5636.11</v>
      </c>
      <c r="I32" s="26">
        <v>4416.32</v>
      </c>
      <c r="J32" s="26">
        <v>1219.79</v>
      </c>
      <c r="K32" s="27">
        <v>6.53</v>
      </c>
      <c r="M32" s="33" t="e">
        <f t="shared" si="2"/>
        <v>#REF!</v>
      </c>
      <c r="N32" s="33" t="e">
        <f t="shared" si="3"/>
        <v>#REF!</v>
      </c>
      <c r="O32" s="33" t="e">
        <f t="shared" si="4"/>
        <v>#REF!</v>
      </c>
      <c r="P32" s="27" t="e">
        <f t="shared" si="5"/>
        <v>#REF!</v>
      </c>
    </row>
    <row r="33" spans="1:16" ht="18">
      <c r="A33" s="62"/>
      <c r="B33" s="10" t="e">
        <f>#REF!</f>
        <v>#REF!</v>
      </c>
      <c r="C33" s="24" t="e">
        <f t="shared" si="1"/>
        <v>#REF!</v>
      </c>
      <c r="D33" s="24" t="e">
        <f>#REF!</f>
        <v>#REF!</v>
      </c>
      <c r="E33" s="24" t="e">
        <f>#REF!+#REF!</f>
        <v>#REF!</v>
      </c>
      <c r="F33" s="25" t="e">
        <f>#REF!</f>
        <v>#REF!</v>
      </c>
      <c r="H33" s="26">
        <v>3091.62</v>
      </c>
      <c r="I33" s="26">
        <v>0</v>
      </c>
      <c r="J33" s="26">
        <v>3091.62</v>
      </c>
      <c r="K33" s="27">
        <v>1.81</v>
      </c>
      <c r="M33" s="33" t="e">
        <f t="shared" si="2"/>
        <v>#REF!</v>
      </c>
      <c r="N33" s="33" t="e">
        <f t="shared" si="3"/>
        <v>#REF!</v>
      </c>
      <c r="O33" s="33" t="e">
        <f t="shared" si="4"/>
        <v>#REF!</v>
      </c>
      <c r="P33" s="27" t="e">
        <f t="shared" si="5"/>
        <v>#REF!</v>
      </c>
    </row>
    <row r="34" spans="1:16" ht="18">
      <c r="A34" s="62"/>
      <c r="B34" s="10" t="e">
        <f>#REF!</f>
        <v>#REF!</v>
      </c>
      <c r="C34" s="24" t="e">
        <f t="shared" si="1"/>
        <v>#REF!</v>
      </c>
      <c r="D34" s="24" t="e">
        <f>#REF!</f>
        <v>#REF!</v>
      </c>
      <c r="E34" s="24" t="e">
        <f>#REF!+#REF!</f>
        <v>#REF!</v>
      </c>
      <c r="F34" s="25" t="e">
        <f>#REF!</f>
        <v>#REF!</v>
      </c>
      <c r="H34" s="26">
        <v>4283.9500000000007</v>
      </c>
      <c r="I34" s="26">
        <v>0</v>
      </c>
      <c r="J34" s="26">
        <v>4283.9500000000007</v>
      </c>
      <c r="K34" s="27">
        <v>2.4900000000000002</v>
      </c>
      <c r="M34" s="33" t="e">
        <f t="shared" si="2"/>
        <v>#REF!</v>
      </c>
      <c r="N34" s="33" t="e">
        <f t="shared" si="3"/>
        <v>#REF!</v>
      </c>
      <c r="O34" s="33" t="e">
        <f t="shared" si="4"/>
        <v>#REF!</v>
      </c>
      <c r="P34" s="27" t="e">
        <f t="shared" si="5"/>
        <v>#REF!</v>
      </c>
    </row>
    <row r="35" spans="1:16" ht="18">
      <c r="A35" s="62"/>
      <c r="B35" s="10" t="e">
        <f>#REF!</f>
        <v>#REF!</v>
      </c>
      <c r="C35" s="24" t="e">
        <f t="shared" si="1"/>
        <v>#REF!</v>
      </c>
      <c r="D35" s="24" t="e">
        <f>#REF!</f>
        <v>#REF!</v>
      </c>
      <c r="E35" s="24" t="e">
        <f>#REF!+#REF!</f>
        <v>#REF!</v>
      </c>
      <c r="F35" s="25" t="e">
        <f>#REF!</f>
        <v>#REF!</v>
      </c>
      <c r="H35" s="26">
        <v>27858.399999999998</v>
      </c>
      <c r="I35" s="26">
        <v>23045.559999999998</v>
      </c>
      <c r="J35" s="26">
        <v>4812.8399999999992</v>
      </c>
      <c r="K35" s="27">
        <v>19.649999999999999</v>
      </c>
      <c r="M35" s="33" t="e">
        <f t="shared" si="2"/>
        <v>#REF!</v>
      </c>
      <c r="N35" s="33" t="e">
        <f t="shared" si="3"/>
        <v>#REF!</v>
      </c>
      <c r="O35" s="33" t="e">
        <f t="shared" si="4"/>
        <v>#REF!</v>
      </c>
      <c r="P35" s="27" t="e">
        <f t="shared" si="5"/>
        <v>#REF!</v>
      </c>
    </row>
    <row r="36" spans="1:16" s="22" customFormat="1" ht="17.399999999999999" customHeight="1">
      <c r="A36" s="62" t="e">
        <f>#REF!</f>
        <v>#REF!</v>
      </c>
      <c r="B36" s="19" t="e">
        <f>#REF!</f>
        <v>#REF!</v>
      </c>
      <c r="C36" s="20" t="e">
        <f t="shared" si="1"/>
        <v>#REF!</v>
      </c>
      <c r="D36" s="20" t="e">
        <f>#REF!</f>
        <v>#REF!</v>
      </c>
      <c r="E36" s="20" t="e">
        <f>#REF!+#REF!</f>
        <v>#REF!</v>
      </c>
      <c r="F36" s="21">
        <v>57.35</v>
      </c>
      <c r="H36" s="23">
        <v>3131060.5</v>
      </c>
      <c r="I36" s="23">
        <v>2201435.46</v>
      </c>
      <c r="J36" s="23">
        <v>929625.04</v>
      </c>
      <c r="K36" s="21">
        <v>57.35</v>
      </c>
      <c r="M36" s="32" t="e">
        <f t="shared" si="2"/>
        <v>#REF!</v>
      </c>
      <c r="N36" s="32" t="e">
        <f t="shared" si="3"/>
        <v>#REF!</v>
      </c>
      <c r="O36" s="32" t="e">
        <f t="shared" si="4"/>
        <v>#REF!</v>
      </c>
      <c r="P36" s="21">
        <f t="shared" si="5"/>
        <v>0</v>
      </c>
    </row>
    <row r="37" spans="1:16" ht="18">
      <c r="A37" s="62"/>
      <c r="B37" s="10" t="e">
        <f>#REF!</f>
        <v>#REF!</v>
      </c>
      <c r="C37" s="24" t="e">
        <f t="shared" si="1"/>
        <v>#REF!</v>
      </c>
      <c r="D37" s="24" t="e">
        <f>#REF!</f>
        <v>#REF!</v>
      </c>
      <c r="E37" s="24" t="e">
        <f>#REF!+#REF!</f>
        <v>#REF!</v>
      </c>
      <c r="F37" s="25" t="e">
        <f>#REF!</f>
        <v>#REF!</v>
      </c>
      <c r="H37" s="26">
        <v>648370.72</v>
      </c>
      <c r="I37" s="26">
        <v>393359.93999999994</v>
      </c>
      <c r="J37" s="26">
        <v>255010.78000000003</v>
      </c>
      <c r="K37" s="27">
        <v>53.5</v>
      </c>
      <c r="M37" s="33" t="e">
        <f t="shared" si="2"/>
        <v>#REF!</v>
      </c>
      <c r="N37" s="33" t="e">
        <f t="shared" si="3"/>
        <v>#REF!</v>
      </c>
      <c r="O37" s="33" t="e">
        <f t="shared" si="4"/>
        <v>#REF!</v>
      </c>
      <c r="P37" s="27" t="e">
        <f t="shared" si="5"/>
        <v>#REF!</v>
      </c>
    </row>
    <row r="38" spans="1:16" ht="18">
      <c r="A38" s="62"/>
      <c r="B38" s="10" t="e">
        <f>#REF!</f>
        <v>#REF!</v>
      </c>
      <c r="C38" s="24" t="e">
        <f t="shared" si="1"/>
        <v>#REF!</v>
      </c>
      <c r="D38" s="24" t="e">
        <f>#REF!</f>
        <v>#REF!</v>
      </c>
      <c r="E38" s="24" t="e">
        <f>#REF!+#REF!</f>
        <v>#REF!</v>
      </c>
      <c r="F38" s="25" t="e">
        <f>#REF!</f>
        <v>#REF!</v>
      </c>
      <c r="H38" s="26">
        <v>1008740.6699999999</v>
      </c>
      <c r="I38" s="26">
        <v>788991.1</v>
      </c>
      <c r="J38" s="26">
        <v>219749.57</v>
      </c>
      <c r="K38" s="27">
        <v>58.41</v>
      </c>
      <c r="M38" s="33" t="e">
        <f t="shared" si="2"/>
        <v>#REF!</v>
      </c>
      <c r="N38" s="33" t="e">
        <f t="shared" si="3"/>
        <v>#REF!</v>
      </c>
      <c r="O38" s="33" t="e">
        <f t="shared" si="4"/>
        <v>#REF!</v>
      </c>
      <c r="P38" s="27" t="e">
        <f t="shared" si="5"/>
        <v>#REF!</v>
      </c>
    </row>
    <row r="39" spans="1:16" ht="18">
      <c r="A39" s="62"/>
      <c r="B39" s="10" t="e">
        <f>#REF!</f>
        <v>#REF!</v>
      </c>
      <c r="C39" s="24" t="e">
        <f t="shared" si="1"/>
        <v>#REF!</v>
      </c>
      <c r="D39" s="24" t="e">
        <f>#REF!</f>
        <v>#REF!</v>
      </c>
      <c r="E39" s="24" t="e">
        <f>#REF!+#REF!</f>
        <v>#REF!</v>
      </c>
      <c r="F39" s="25" t="e">
        <f>#REF!</f>
        <v>#REF!</v>
      </c>
      <c r="H39" s="26">
        <v>335484.97000000003</v>
      </c>
      <c r="I39" s="26">
        <v>217366.73</v>
      </c>
      <c r="J39" s="26">
        <v>118118.24</v>
      </c>
      <c r="K39" s="27">
        <v>52.25</v>
      </c>
      <c r="M39" s="33" t="e">
        <f t="shared" si="2"/>
        <v>#REF!</v>
      </c>
      <c r="N39" s="33" t="e">
        <f t="shared" si="3"/>
        <v>#REF!</v>
      </c>
      <c r="O39" s="33" t="e">
        <f t="shared" si="4"/>
        <v>#REF!</v>
      </c>
      <c r="P39" s="27" t="e">
        <f t="shared" si="5"/>
        <v>#REF!</v>
      </c>
    </row>
    <row r="40" spans="1:16" ht="18">
      <c r="A40" s="62"/>
      <c r="B40" s="10" t="e">
        <f>#REF!</f>
        <v>#REF!</v>
      </c>
      <c r="C40" s="24" t="e">
        <f t="shared" si="1"/>
        <v>#REF!</v>
      </c>
      <c r="D40" s="24" t="e">
        <f>#REF!</f>
        <v>#REF!</v>
      </c>
      <c r="E40" s="24" t="e">
        <f>#REF!+#REF!</f>
        <v>#REF!</v>
      </c>
      <c r="F40" s="25" t="e">
        <f>#REF!</f>
        <v>#REF!</v>
      </c>
      <c r="H40" s="26">
        <v>588387.06000000006</v>
      </c>
      <c r="I40" s="26">
        <v>469421.45</v>
      </c>
      <c r="J40" s="26">
        <v>118965.61000000002</v>
      </c>
      <c r="K40" s="27">
        <v>68.59</v>
      </c>
      <c r="M40" s="33" t="e">
        <f t="shared" si="2"/>
        <v>#REF!</v>
      </c>
      <c r="N40" s="33" t="e">
        <f t="shared" si="3"/>
        <v>#REF!</v>
      </c>
      <c r="O40" s="33" t="e">
        <f t="shared" si="4"/>
        <v>#REF!</v>
      </c>
      <c r="P40" s="27" t="e">
        <f t="shared" si="5"/>
        <v>#REF!</v>
      </c>
    </row>
    <row r="41" spans="1:16" ht="18">
      <c r="A41" s="62"/>
      <c r="B41" s="10" t="e">
        <f>#REF!</f>
        <v>#REF!</v>
      </c>
      <c r="C41" s="24" t="e">
        <f t="shared" si="1"/>
        <v>#REF!</v>
      </c>
      <c r="D41" s="24" t="e">
        <f>#REF!</f>
        <v>#REF!</v>
      </c>
      <c r="E41" s="24" t="e">
        <f>#REF!+#REF!</f>
        <v>#REF!</v>
      </c>
      <c r="F41" s="25" t="e">
        <f>#REF!</f>
        <v>#REF!</v>
      </c>
      <c r="H41" s="26">
        <v>245996.00000000003</v>
      </c>
      <c r="I41" s="26">
        <v>126621.77</v>
      </c>
      <c r="J41" s="26">
        <v>119374.23000000003</v>
      </c>
      <c r="K41" s="27">
        <v>50</v>
      </c>
      <c r="M41" s="33" t="e">
        <f t="shared" si="2"/>
        <v>#REF!</v>
      </c>
      <c r="N41" s="33" t="e">
        <f t="shared" si="3"/>
        <v>#REF!</v>
      </c>
      <c r="O41" s="33" t="e">
        <f t="shared" si="4"/>
        <v>#REF!</v>
      </c>
      <c r="P41" s="27" t="e">
        <f t="shared" si="5"/>
        <v>#REF!</v>
      </c>
    </row>
    <row r="42" spans="1:16" ht="18">
      <c r="A42" s="62"/>
      <c r="B42" s="10" t="e">
        <f>#REF!</f>
        <v>#REF!</v>
      </c>
      <c r="C42" s="24" t="e">
        <f t="shared" si="1"/>
        <v>#REF!</v>
      </c>
      <c r="D42" s="24" t="e">
        <f>#REF!</f>
        <v>#REF!</v>
      </c>
      <c r="E42" s="24" t="e">
        <f>#REF!+#REF!</f>
        <v>#REF!</v>
      </c>
      <c r="F42" s="25" t="e">
        <f>#REF!</f>
        <v>#REF!</v>
      </c>
      <c r="H42" s="26">
        <v>304081.08</v>
      </c>
      <c r="I42" s="26">
        <v>205674.47</v>
      </c>
      <c r="J42" s="26">
        <v>98406.61</v>
      </c>
      <c r="K42" s="27">
        <v>57.15</v>
      </c>
      <c r="M42" s="33" t="e">
        <f t="shared" si="2"/>
        <v>#REF!</v>
      </c>
      <c r="N42" s="33" t="e">
        <f t="shared" si="3"/>
        <v>#REF!</v>
      </c>
      <c r="O42" s="33" t="e">
        <f t="shared" si="4"/>
        <v>#REF!</v>
      </c>
      <c r="P42" s="27" t="e">
        <f t="shared" si="5"/>
        <v>#REF!</v>
      </c>
    </row>
    <row r="43" spans="1:16" s="22" customFormat="1" ht="17.399999999999999" customHeight="1">
      <c r="A43" s="62" t="e">
        <f>#REF!</f>
        <v>#REF!</v>
      </c>
      <c r="B43" s="19" t="e">
        <f>#REF!</f>
        <v>#REF!</v>
      </c>
      <c r="C43" s="20" t="e">
        <f t="shared" si="1"/>
        <v>#REF!</v>
      </c>
      <c r="D43" s="20" t="e">
        <f>#REF!</f>
        <v>#REF!</v>
      </c>
      <c r="E43" s="20" t="e">
        <f>#REF!+#REF!</f>
        <v>#REF!</v>
      </c>
      <c r="F43" s="34">
        <v>50.44</v>
      </c>
      <c r="H43" s="23">
        <v>2451496.4700000002</v>
      </c>
      <c r="I43" s="23">
        <v>1566676.6300000001</v>
      </c>
      <c r="J43" s="23">
        <v>884819.84</v>
      </c>
      <c r="K43" s="21">
        <v>50.43</v>
      </c>
      <c r="M43" s="32" t="e">
        <f t="shared" si="2"/>
        <v>#REF!</v>
      </c>
      <c r="N43" s="32" t="e">
        <f t="shared" si="3"/>
        <v>#REF!</v>
      </c>
      <c r="O43" s="32" t="e">
        <f t="shared" si="4"/>
        <v>#REF!</v>
      </c>
      <c r="P43" s="21">
        <f t="shared" si="5"/>
        <v>9.9999999999980105E-3</v>
      </c>
    </row>
    <row r="44" spans="1:16" ht="18">
      <c r="A44" s="62"/>
      <c r="B44" s="10" t="e">
        <f>#REF!</f>
        <v>#REF!</v>
      </c>
      <c r="C44" s="24" t="e">
        <f t="shared" si="1"/>
        <v>#REF!</v>
      </c>
      <c r="D44" s="24" t="e">
        <f>#REF!</f>
        <v>#REF!</v>
      </c>
      <c r="E44" s="24" t="e">
        <f>#REF!+#REF!</f>
        <v>#REF!</v>
      </c>
      <c r="F44" s="25" t="e">
        <f>#REF!</f>
        <v>#REF!</v>
      </c>
      <c r="H44" s="26">
        <v>63361.31</v>
      </c>
      <c r="I44" s="26">
        <v>43189.52</v>
      </c>
      <c r="J44" s="26">
        <v>20171.789999999997</v>
      </c>
      <c r="K44" s="27">
        <v>47.17</v>
      </c>
      <c r="M44" s="33" t="e">
        <f t="shared" si="2"/>
        <v>#REF!</v>
      </c>
      <c r="N44" s="33" t="e">
        <f t="shared" si="3"/>
        <v>#REF!</v>
      </c>
      <c r="O44" s="33" t="e">
        <f t="shared" si="4"/>
        <v>#REF!</v>
      </c>
      <c r="P44" s="27" t="e">
        <f t="shared" si="5"/>
        <v>#REF!</v>
      </c>
    </row>
    <row r="45" spans="1:16" ht="18">
      <c r="A45" s="62"/>
      <c r="B45" s="10" t="e">
        <f>#REF!</f>
        <v>#REF!</v>
      </c>
      <c r="C45" s="24" t="e">
        <f t="shared" si="1"/>
        <v>#REF!</v>
      </c>
      <c r="D45" s="24" t="e">
        <f>#REF!</f>
        <v>#REF!</v>
      </c>
      <c r="E45" s="24" t="e">
        <f>#REF!+#REF!</f>
        <v>#REF!</v>
      </c>
      <c r="F45" s="25" t="e">
        <f>#REF!</f>
        <v>#REF!</v>
      </c>
      <c r="H45" s="26">
        <v>680249.71</v>
      </c>
      <c r="I45" s="26">
        <v>463356.76999999996</v>
      </c>
      <c r="J45" s="26">
        <v>216892.94000000003</v>
      </c>
      <c r="K45" s="27">
        <v>58.61</v>
      </c>
      <c r="M45" s="33" t="e">
        <f t="shared" si="2"/>
        <v>#REF!</v>
      </c>
      <c r="N45" s="33" t="e">
        <f t="shared" si="3"/>
        <v>#REF!</v>
      </c>
      <c r="O45" s="33" t="e">
        <f t="shared" si="4"/>
        <v>#REF!</v>
      </c>
      <c r="P45" s="27" t="e">
        <f t="shared" si="5"/>
        <v>#REF!</v>
      </c>
    </row>
    <row r="46" spans="1:16" ht="18">
      <c r="A46" s="62"/>
      <c r="B46" s="10" t="e">
        <f>#REF!</f>
        <v>#REF!</v>
      </c>
      <c r="C46" s="24" t="e">
        <f t="shared" si="1"/>
        <v>#REF!</v>
      </c>
      <c r="D46" s="24" t="e">
        <f>#REF!</f>
        <v>#REF!</v>
      </c>
      <c r="E46" s="24" t="e">
        <f>#REF!+#REF!</f>
        <v>#REF!</v>
      </c>
      <c r="F46" s="25" t="e">
        <f>#REF!</f>
        <v>#REF!</v>
      </c>
      <c r="H46" s="26">
        <v>333519.97000000003</v>
      </c>
      <c r="I46" s="26">
        <v>106771.81</v>
      </c>
      <c r="J46" s="26">
        <v>226748.16000000003</v>
      </c>
      <c r="K46" s="27">
        <v>50.72</v>
      </c>
      <c r="M46" s="33" t="e">
        <f t="shared" si="2"/>
        <v>#REF!</v>
      </c>
      <c r="N46" s="33" t="e">
        <f t="shared" si="3"/>
        <v>#REF!</v>
      </c>
      <c r="O46" s="33" t="e">
        <f t="shared" si="4"/>
        <v>#REF!</v>
      </c>
      <c r="P46" s="27" t="e">
        <f t="shared" si="5"/>
        <v>#REF!</v>
      </c>
    </row>
    <row r="47" spans="1:16" ht="18">
      <c r="A47" s="62"/>
      <c r="B47" s="10" t="e">
        <f>#REF!</f>
        <v>#REF!</v>
      </c>
      <c r="C47" s="24" t="e">
        <f t="shared" si="1"/>
        <v>#REF!</v>
      </c>
      <c r="D47" s="24" t="e">
        <f>#REF!</f>
        <v>#REF!</v>
      </c>
      <c r="E47" s="24" t="e">
        <f>#REF!+#REF!</f>
        <v>#REF!</v>
      </c>
      <c r="F47" s="25" t="e">
        <f>#REF!</f>
        <v>#REF!</v>
      </c>
      <c r="H47" s="26">
        <v>380122.4800000001</v>
      </c>
      <c r="I47" s="26">
        <v>214584.11000000004</v>
      </c>
      <c r="J47" s="26">
        <v>165538.37000000002</v>
      </c>
      <c r="K47" s="27">
        <v>56.51</v>
      </c>
      <c r="M47" s="33" t="e">
        <f t="shared" si="2"/>
        <v>#REF!</v>
      </c>
      <c r="N47" s="33" t="e">
        <f t="shared" si="3"/>
        <v>#REF!</v>
      </c>
      <c r="O47" s="33" t="e">
        <f t="shared" si="4"/>
        <v>#REF!</v>
      </c>
      <c r="P47" s="27" t="e">
        <f t="shared" si="5"/>
        <v>#REF!</v>
      </c>
    </row>
    <row r="48" spans="1:16" ht="18">
      <c r="A48" s="62"/>
      <c r="B48" s="10" t="e">
        <f>#REF!</f>
        <v>#REF!</v>
      </c>
      <c r="C48" s="24" t="e">
        <f t="shared" si="1"/>
        <v>#REF!</v>
      </c>
      <c r="D48" s="24" t="e">
        <f>#REF!</f>
        <v>#REF!</v>
      </c>
      <c r="E48" s="24" t="e">
        <f>#REF!+#REF!</f>
        <v>#REF!</v>
      </c>
      <c r="F48" s="25" t="e">
        <f>#REF!</f>
        <v>#REF!</v>
      </c>
      <c r="H48" s="26">
        <v>247194.12</v>
      </c>
      <c r="I48" s="26">
        <v>127130.06</v>
      </c>
      <c r="J48" s="26">
        <v>120064.06</v>
      </c>
      <c r="K48" s="27">
        <v>45.65</v>
      </c>
      <c r="M48" s="33" t="e">
        <f t="shared" si="2"/>
        <v>#REF!</v>
      </c>
      <c r="N48" s="33" t="e">
        <f t="shared" si="3"/>
        <v>#REF!</v>
      </c>
      <c r="O48" s="33" t="e">
        <f t="shared" si="4"/>
        <v>#REF!</v>
      </c>
      <c r="P48" s="27" t="e">
        <f t="shared" si="5"/>
        <v>#REF!</v>
      </c>
    </row>
    <row r="49" spans="1:16" ht="18">
      <c r="A49" s="62"/>
      <c r="B49" s="10" t="e">
        <f>#REF!</f>
        <v>#REF!</v>
      </c>
      <c r="C49" s="24" t="e">
        <f t="shared" si="1"/>
        <v>#REF!</v>
      </c>
      <c r="D49" s="24" t="e">
        <f>#REF!</f>
        <v>#REF!</v>
      </c>
      <c r="E49" s="24" t="e">
        <f>#REF!+#REF!</f>
        <v>#REF!</v>
      </c>
      <c r="F49" s="25" t="e">
        <f>#REF!</f>
        <v>#REF!</v>
      </c>
      <c r="H49" s="26">
        <v>245164.19</v>
      </c>
      <c r="I49" s="26">
        <v>176425.60000000001</v>
      </c>
      <c r="J49" s="26">
        <v>68738.59</v>
      </c>
      <c r="K49" s="27">
        <v>45.7</v>
      </c>
      <c r="M49" s="33" t="e">
        <f t="shared" si="2"/>
        <v>#REF!</v>
      </c>
      <c r="N49" s="33" t="e">
        <f t="shared" si="3"/>
        <v>#REF!</v>
      </c>
      <c r="O49" s="33" t="e">
        <f t="shared" si="4"/>
        <v>#REF!</v>
      </c>
      <c r="P49" s="27" t="e">
        <f t="shared" si="5"/>
        <v>#REF!</v>
      </c>
    </row>
    <row r="50" spans="1:16" ht="18">
      <c r="A50" s="62"/>
      <c r="B50" s="10" t="e">
        <f>#REF!</f>
        <v>#REF!</v>
      </c>
      <c r="C50" s="24" t="e">
        <f t="shared" si="1"/>
        <v>#REF!</v>
      </c>
      <c r="D50" s="24" t="e">
        <f>#REF!</f>
        <v>#REF!</v>
      </c>
      <c r="E50" s="24" t="e">
        <f>#REF!+#REF!</f>
        <v>#REF!</v>
      </c>
      <c r="F50" s="25" t="e">
        <f>#REF!</f>
        <v>#REF!</v>
      </c>
      <c r="H50" s="26">
        <v>159342.07999999999</v>
      </c>
      <c r="I50" s="26">
        <v>146654.49</v>
      </c>
      <c r="J50" s="26">
        <v>12687.59</v>
      </c>
      <c r="K50" s="27">
        <v>46.85</v>
      </c>
      <c r="M50" s="33" t="e">
        <f t="shared" si="2"/>
        <v>#REF!</v>
      </c>
      <c r="N50" s="33" t="e">
        <f t="shared" si="3"/>
        <v>#REF!</v>
      </c>
      <c r="O50" s="33" t="e">
        <f t="shared" si="4"/>
        <v>#REF!</v>
      </c>
      <c r="P50" s="27" t="e">
        <f t="shared" si="5"/>
        <v>#REF!</v>
      </c>
    </row>
    <row r="51" spans="1:16" ht="18">
      <c r="A51" s="62"/>
      <c r="B51" s="10" t="e">
        <f>#REF!</f>
        <v>#REF!</v>
      </c>
      <c r="C51" s="24" t="e">
        <f t="shared" si="1"/>
        <v>#REF!</v>
      </c>
      <c r="D51" s="24" t="e">
        <f>#REF!</f>
        <v>#REF!</v>
      </c>
      <c r="E51" s="24" t="e">
        <f>#REF!+#REF!</f>
        <v>#REF!</v>
      </c>
      <c r="F51" s="25" t="e">
        <f>#REF!</f>
        <v>#REF!</v>
      </c>
      <c r="H51" s="26">
        <v>342542.61000000004</v>
      </c>
      <c r="I51" s="26">
        <v>288564.27</v>
      </c>
      <c r="J51" s="26">
        <v>53978.340000000004</v>
      </c>
      <c r="K51" s="27">
        <v>43.02</v>
      </c>
      <c r="M51" s="33" t="e">
        <f t="shared" si="2"/>
        <v>#REF!</v>
      </c>
      <c r="N51" s="33" t="e">
        <f t="shared" si="3"/>
        <v>#REF!</v>
      </c>
      <c r="O51" s="33" t="e">
        <f t="shared" si="4"/>
        <v>#REF!</v>
      </c>
      <c r="P51" s="27" t="e">
        <f t="shared" si="5"/>
        <v>#REF!</v>
      </c>
    </row>
    <row r="52" spans="1:16" s="22" customFormat="1" ht="17.399999999999999" customHeight="1">
      <c r="A52" s="62" t="e">
        <f>#REF!</f>
        <v>#REF!</v>
      </c>
      <c r="B52" s="19" t="e">
        <f>#REF!</f>
        <v>#REF!</v>
      </c>
      <c r="C52" s="20" t="e">
        <f t="shared" si="1"/>
        <v>#REF!</v>
      </c>
      <c r="D52" s="20" t="e">
        <f>#REF!</f>
        <v>#REF!</v>
      </c>
      <c r="E52" s="20" t="e">
        <f>#REF!+#REF!</f>
        <v>#REF!</v>
      </c>
      <c r="F52" s="21">
        <v>45.94</v>
      </c>
      <c r="H52" s="23">
        <v>2572701.4699999997</v>
      </c>
      <c r="I52" s="23">
        <v>2104097.3299999996</v>
      </c>
      <c r="J52" s="23">
        <v>468604.13999999996</v>
      </c>
      <c r="K52" s="21">
        <v>45.94</v>
      </c>
      <c r="M52" s="32" t="e">
        <f t="shared" si="2"/>
        <v>#REF!</v>
      </c>
      <c r="N52" s="32" t="e">
        <f t="shared" si="3"/>
        <v>#REF!</v>
      </c>
      <c r="O52" s="32" t="e">
        <f t="shared" si="4"/>
        <v>#REF!</v>
      </c>
      <c r="P52" s="21">
        <f t="shared" si="5"/>
        <v>0</v>
      </c>
    </row>
    <row r="53" spans="1:16" ht="18">
      <c r="A53" s="62"/>
      <c r="B53" s="10" t="e">
        <f>#REF!</f>
        <v>#REF!</v>
      </c>
      <c r="C53" s="24" t="e">
        <f t="shared" si="1"/>
        <v>#REF!</v>
      </c>
      <c r="D53" s="24" t="e">
        <f>#REF!</f>
        <v>#REF!</v>
      </c>
      <c r="E53" s="24" t="e">
        <f>#REF!+#REF!</f>
        <v>#REF!</v>
      </c>
      <c r="F53" s="25" t="e">
        <f>#REF!</f>
        <v>#REF!</v>
      </c>
      <c r="H53" s="26">
        <v>624734.96</v>
      </c>
      <c r="I53" s="26">
        <v>547580.86</v>
      </c>
      <c r="J53" s="26">
        <v>77154.099999999991</v>
      </c>
      <c r="K53" s="27">
        <v>63.12</v>
      </c>
      <c r="M53" s="33" t="e">
        <f t="shared" si="2"/>
        <v>#REF!</v>
      </c>
      <c r="N53" s="33" t="e">
        <f t="shared" si="3"/>
        <v>#REF!</v>
      </c>
      <c r="O53" s="33" t="e">
        <f t="shared" si="4"/>
        <v>#REF!</v>
      </c>
      <c r="P53" s="27" t="e">
        <f t="shared" si="5"/>
        <v>#REF!</v>
      </c>
    </row>
    <row r="54" spans="1:16" ht="18">
      <c r="A54" s="62"/>
      <c r="B54" s="10" t="e">
        <f>#REF!</f>
        <v>#REF!</v>
      </c>
      <c r="C54" s="24" t="e">
        <f t="shared" si="1"/>
        <v>#REF!</v>
      </c>
      <c r="D54" s="24" t="e">
        <f>#REF!</f>
        <v>#REF!</v>
      </c>
      <c r="E54" s="24" t="e">
        <f>#REF!+#REF!</f>
        <v>#REF!</v>
      </c>
      <c r="F54" s="25" t="e">
        <f>#REF!</f>
        <v>#REF!</v>
      </c>
      <c r="H54" s="26">
        <v>646992.30999999994</v>
      </c>
      <c r="I54" s="26">
        <v>478791.15999999992</v>
      </c>
      <c r="J54" s="26">
        <v>168201.15</v>
      </c>
      <c r="K54" s="27">
        <v>40.79</v>
      </c>
      <c r="M54" s="33" t="e">
        <f t="shared" si="2"/>
        <v>#REF!</v>
      </c>
      <c r="N54" s="33" t="e">
        <f t="shared" si="3"/>
        <v>#REF!</v>
      </c>
      <c r="O54" s="33" t="e">
        <f t="shared" si="4"/>
        <v>#REF!</v>
      </c>
      <c r="P54" s="27" t="e">
        <f t="shared" si="5"/>
        <v>#REF!</v>
      </c>
    </row>
    <row r="55" spans="1:16" ht="18">
      <c r="A55" s="62"/>
      <c r="B55" s="10" t="e">
        <f>#REF!</f>
        <v>#REF!</v>
      </c>
      <c r="C55" s="24" t="e">
        <f t="shared" si="1"/>
        <v>#REF!</v>
      </c>
      <c r="D55" s="24" t="e">
        <f>#REF!</f>
        <v>#REF!</v>
      </c>
      <c r="E55" s="24" t="e">
        <f>#REF!+#REF!</f>
        <v>#REF!</v>
      </c>
      <c r="F55" s="25" t="e">
        <f>#REF!</f>
        <v>#REF!</v>
      </c>
      <c r="H55" s="26">
        <v>539403.49</v>
      </c>
      <c r="I55" s="26">
        <v>455320.79</v>
      </c>
      <c r="J55" s="26">
        <v>84082.7</v>
      </c>
      <c r="K55" s="27">
        <v>54.6</v>
      </c>
      <c r="M55" s="33" t="e">
        <f t="shared" si="2"/>
        <v>#REF!</v>
      </c>
      <c r="N55" s="33" t="e">
        <f t="shared" si="3"/>
        <v>#REF!</v>
      </c>
      <c r="O55" s="33" t="e">
        <f t="shared" si="4"/>
        <v>#REF!</v>
      </c>
      <c r="P55" s="27" t="e">
        <f t="shared" si="5"/>
        <v>#REF!</v>
      </c>
    </row>
    <row r="56" spans="1:16" ht="18">
      <c r="A56" s="62"/>
      <c r="B56" s="10" t="e">
        <f>#REF!</f>
        <v>#REF!</v>
      </c>
      <c r="C56" s="24" t="e">
        <f t="shared" si="1"/>
        <v>#REF!</v>
      </c>
      <c r="D56" s="24" t="e">
        <f>#REF!</f>
        <v>#REF!</v>
      </c>
      <c r="E56" s="24" t="e">
        <f>#REF!+#REF!</f>
        <v>#REF!</v>
      </c>
      <c r="F56" s="25" t="e">
        <f>#REF!</f>
        <v>#REF!</v>
      </c>
      <c r="H56" s="26">
        <v>509773.79000000004</v>
      </c>
      <c r="I56" s="26">
        <v>426046.2</v>
      </c>
      <c r="J56" s="26">
        <v>83727.59</v>
      </c>
      <c r="K56" s="27">
        <v>38.35</v>
      </c>
      <c r="M56" s="33" t="e">
        <f t="shared" si="2"/>
        <v>#REF!</v>
      </c>
      <c r="N56" s="33" t="e">
        <f t="shared" si="3"/>
        <v>#REF!</v>
      </c>
      <c r="O56" s="33" t="e">
        <f t="shared" si="4"/>
        <v>#REF!</v>
      </c>
      <c r="P56" s="27" t="e">
        <f t="shared" si="5"/>
        <v>#REF!</v>
      </c>
    </row>
    <row r="57" spans="1:16" ht="18">
      <c r="A57" s="62"/>
      <c r="B57" s="10" t="e">
        <f>#REF!</f>
        <v>#REF!</v>
      </c>
      <c r="C57" s="24" t="e">
        <f t="shared" si="1"/>
        <v>#REF!</v>
      </c>
      <c r="D57" s="24" t="e">
        <f>#REF!</f>
        <v>#REF!</v>
      </c>
      <c r="E57" s="24" t="e">
        <f>#REF!+#REF!</f>
        <v>#REF!</v>
      </c>
      <c r="F57" s="25" t="e">
        <f>#REF!</f>
        <v>#REF!</v>
      </c>
      <c r="H57" s="26">
        <v>251796.92</v>
      </c>
      <c r="I57" s="26">
        <v>196358.32</v>
      </c>
      <c r="J57" s="26">
        <v>55438.6</v>
      </c>
      <c r="K57" s="27">
        <v>38.15</v>
      </c>
      <c r="M57" s="33" t="e">
        <f t="shared" si="2"/>
        <v>#REF!</v>
      </c>
      <c r="N57" s="33" t="e">
        <f t="shared" si="3"/>
        <v>#REF!</v>
      </c>
      <c r="O57" s="33" t="e">
        <f t="shared" si="4"/>
        <v>#REF!</v>
      </c>
      <c r="P57" s="27" t="e">
        <f t="shared" si="5"/>
        <v>#REF!</v>
      </c>
    </row>
    <row r="58" spans="1:16" s="22" customFormat="1" ht="17.399999999999999" customHeight="1">
      <c r="A58" s="62" t="e">
        <f>#REF!</f>
        <v>#REF!</v>
      </c>
      <c r="B58" s="19" t="e">
        <f>#REF!</f>
        <v>#REF!</v>
      </c>
      <c r="C58" s="20" t="e">
        <f t="shared" si="1"/>
        <v>#REF!</v>
      </c>
      <c r="D58" s="20" t="e">
        <f>#REF!</f>
        <v>#REF!</v>
      </c>
      <c r="E58" s="20" t="e">
        <f>#REF!+#REF!</f>
        <v>#REF!</v>
      </c>
      <c r="F58" s="21">
        <v>19.420000000000002</v>
      </c>
      <c r="H58" s="23">
        <v>479870.75000000017</v>
      </c>
      <c r="I58" s="23">
        <v>257304.37000000005</v>
      </c>
      <c r="J58" s="23">
        <v>222566.38000000012</v>
      </c>
      <c r="K58" s="21">
        <v>19.420000000000002</v>
      </c>
      <c r="M58" s="32" t="e">
        <f t="shared" si="2"/>
        <v>#REF!</v>
      </c>
      <c r="N58" s="32" t="e">
        <f t="shared" si="3"/>
        <v>#REF!</v>
      </c>
      <c r="O58" s="32" t="e">
        <f t="shared" si="4"/>
        <v>#REF!</v>
      </c>
      <c r="P58" s="21">
        <f t="shared" si="5"/>
        <v>0</v>
      </c>
    </row>
    <row r="59" spans="1:16" ht="18">
      <c r="A59" s="62"/>
      <c r="B59" s="10" t="e">
        <f>#REF!</f>
        <v>#REF!</v>
      </c>
      <c r="C59" s="24" t="e">
        <f t="shared" si="1"/>
        <v>#REF!</v>
      </c>
      <c r="D59" s="24" t="e">
        <f>#REF!</f>
        <v>#REF!</v>
      </c>
      <c r="E59" s="24" t="e">
        <f>#REF!+#REF!</f>
        <v>#REF!</v>
      </c>
      <c r="F59" s="25" t="e">
        <f>#REF!</f>
        <v>#REF!</v>
      </c>
      <c r="H59" s="26">
        <v>182018.21000000002</v>
      </c>
      <c r="I59" s="26">
        <v>123770.05</v>
      </c>
      <c r="J59" s="26">
        <v>58248.160000000003</v>
      </c>
      <c r="K59" s="27">
        <v>29.29</v>
      </c>
      <c r="M59" s="33" t="e">
        <f t="shared" si="2"/>
        <v>#REF!</v>
      </c>
      <c r="N59" s="33" t="e">
        <f t="shared" si="3"/>
        <v>#REF!</v>
      </c>
      <c r="O59" s="33" t="e">
        <f t="shared" si="4"/>
        <v>#REF!</v>
      </c>
      <c r="P59" s="27" t="e">
        <f t="shared" si="5"/>
        <v>#REF!</v>
      </c>
    </row>
    <row r="60" spans="1:16" ht="18">
      <c r="A60" s="62"/>
      <c r="B60" s="10" t="e">
        <f>#REF!</f>
        <v>#REF!</v>
      </c>
      <c r="C60" s="24" t="e">
        <f t="shared" si="1"/>
        <v>#REF!</v>
      </c>
      <c r="D60" s="24" t="e">
        <f>#REF!</f>
        <v>#REF!</v>
      </c>
      <c r="E60" s="24" t="e">
        <f>#REF!+#REF!</f>
        <v>#REF!</v>
      </c>
      <c r="F60" s="25" t="e">
        <f>#REF!</f>
        <v>#REF!</v>
      </c>
      <c r="H60" s="26">
        <v>28549.57</v>
      </c>
      <c r="I60" s="26">
        <v>16464.7</v>
      </c>
      <c r="J60" s="26">
        <v>12084.869999999999</v>
      </c>
      <c r="K60" s="27">
        <v>13.79</v>
      </c>
      <c r="M60" s="33" t="e">
        <f t="shared" si="2"/>
        <v>#REF!</v>
      </c>
      <c r="N60" s="33" t="e">
        <f t="shared" si="3"/>
        <v>#REF!</v>
      </c>
      <c r="O60" s="33" t="e">
        <f t="shared" si="4"/>
        <v>#REF!</v>
      </c>
      <c r="P60" s="27" t="e">
        <f t="shared" si="5"/>
        <v>#REF!</v>
      </c>
    </row>
    <row r="61" spans="1:16" ht="18">
      <c r="A61" s="62"/>
      <c r="B61" s="10" t="e">
        <f>#REF!</f>
        <v>#REF!</v>
      </c>
      <c r="C61" s="24" t="e">
        <f t="shared" si="1"/>
        <v>#REF!</v>
      </c>
      <c r="D61" s="24" t="e">
        <f>#REF!</f>
        <v>#REF!</v>
      </c>
      <c r="E61" s="24" t="e">
        <f>#REF!+#REF!</f>
        <v>#REF!</v>
      </c>
      <c r="F61" s="25" t="e">
        <f>#REF!</f>
        <v>#REF!</v>
      </c>
      <c r="H61" s="26">
        <v>33557.199999999997</v>
      </c>
      <c r="I61" s="26">
        <v>13508.5</v>
      </c>
      <c r="J61" s="26">
        <v>20048.7</v>
      </c>
      <c r="K61" s="27">
        <v>15.93</v>
      </c>
      <c r="M61" s="33" t="e">
        <f t="shared" si="2"/>
        <v>#REF!</v>
      </c>
      <c r="N61" s="33" t="e">
        <f t="shared" si="3"/>
        <v>#REF!</v>
      </c>
      <c r="O61" s="33" t="e">
        <f t="shared" si="4"/>
        <v>#REF!</v>
      </c>
      <c r="P61" s="27" t="e">
        <f t="shared" si="5"/>
        <v>#REF!</v>
      </c>
    </row>
    <row r="62" spans="1:16" ht="18">
      <c r="A62" s="62"/>
      <c r="B62" s="10" t="e">
        <f>#REF!</f>
        <v>#REF!</v>
      </c>
      <c r="C62" s="24" t="e">
        <f t="shared" si="1"/>
        <v>#REF!</v>
      </c>
      <c r="D62" s="24" t="e">
        <f>#REF!</f>
        <v>#REF!</v>
      </c>
      <c r="E62" s="24" t="e">
        <f>#REF!+#REF!</f>
        <v>#REF!</v>
      </c>
      <c r="F62" s="25" t="e">
        <f>#REF!</f>
        <v>#REF!</v>
      </c>
      <c r="H62" s="26">
        <v>9878.33</v>
      </c>
      <c r="I62" s="26">
        <v>1808.85</v>
      </c>
      <c r="J62" s="26">
        <v>8069.4800000000005</v>
      </c>
      <c r="K62" s="27">
        <v>3.03</v>
      </c>
      <c r="M62" s="33" t="e">
        <f t="shared" si="2"/>
        <v>#REF!</v>
      </c>
      <c r="N62" s="33" t="e">
        <f t="shared" si="3"/>
        <v>#REF!</v>
      </c>
      <c r="O62" s="33" t="e">
        <f t="shared" si="4"/>
        <v>#REF!</v>
      </c>
      <c r="P62" s="27" t="e">
        <f t="shared" si="5"/>
        <v>#REF!</v>
      </c>
    </row>
    <row r="63" spans="1:16" ht="18">
      <c r="A63" s="62"/>
      <c r="B63" s="10" t="e">
        <f>#REF!</f>
        <v>#REF!</v>
      </c>
      <c r="C63" s="24" t="e">
        <f t="shared" si="1"/>
        <v>#REF!</v>
      </c>
      <c r="D63" s="24" t="e">
        <f>#REF!</f>
        <v>#REF!</v>
      </c>
      <c r="E63" s="24" t="e">
        <f>#REF!+#REF!</f>
        <v>#REF!</v>
      </c>
      <c r="F63" s="25" t="e">
        <f>#REF!</f>
        <v>#REF!</v>
      </c>
      <c r="H63" s="26">
        <v>159563.47000000015</v>
      </c>
      <c r="I63" s="26">
        <v>55846.500000000058</v>
      </c>
      <c r="J63" s="26">
        <v>103716.97000000009</v>
      </c>
      <c r="K63" s="27">
        <v>22.79</v>
      </c>
      <c r="M63" s="33" t="e">
        <f t="shared" si="2"/>
        <v>#REF!</v>
      </c>
      <c r="N63" s="33" t="e">
        <f t="shared" si="3"/>
        <v>#REF!</v>
      </c>
      <c r="O63" s="33" t="e">
        <f t="shared" si="4"/>
        <v>#REF!</v>
      </c>
      <c r="P63" s="27" t="e">
        <f t="shared" si="5"/>
        <v>#REF!</v>
      </c>
    </row>
    <row r="64" spans="1:16" ht="18">
      <c r="A64" s="62"/>
      <c r="B64" s="10" t="e">
        <f>#REF!</f>
        <v>#REF!</v>
      </c>
      <c r="C64" s="24" t="e">
        <f t="shared" si="1"/>
        <v>#REF!</v>
      </c>
      <c r="D64" s="24" t="e">
        <f>#REF!</f>
        <v>#REF!</v>
      </c>
      <c r="E64" s="24" t="e">
        <f>#REF!+#REF!</f>
        <v>#REF!</v>
      </c>
      <c r="F64" s="25" t="e">
        <f>#REF!</f>
        <v>#REF!</v>
      </c>
      <c r="H64" s="26">
        <v>66303.97</v>
      </c>
      <c r="I64" s="26">
        <v>45905.770000000004</v>
      </c>
      <c r="J64" s="26">
        <v>20398.2</v>
      </c>
      <c r="K64" s="27">
        <v>16.100000000000001</v>
      </c>
      <c r="M64" s="33" t="e">
        <f t="shared" si="2"/>
        <v>#REF!</v>
      </c>
      <c r="N64" s="33" t="e">
        <f t="shared" si="3"/>
        <v>#REF!</v>
      </c>
      <c r="O64" s="33" t="e">
        <f t="shared" si="4"/>
        <v>#REF!</v>
      </c>
      <c r="P64" s="27" t="e">
        <f t="shared" si="5"/>
        <v>#REF!</v>
      </c>
    </row>
    <row r="65" spans="1:16" s="22" customFormat="1" ht="17.399999999999999" customHeight="1">
      <c r="A65" s="62" t="e">
        <f>#REF!</f>
        <v>#REF!</v>
      </c>
      <c r="B65" s="19" t="e">
        <f>#REF!</f>
        <v>#REF!</v>
      </c>
      <c r="C65" s="20" t="e">
        <f>D65+E65</f>
        <v>#REF!</v>
      </c>
      <c r="D65" s="20" t="e">
        <f>#REF!</f>
        <v>#REF!</v>
      </c>
      <c r="E65" s="20" t="e">
        <f>#REF!+#REF!</f>
        <v>#REF!</v>
      </c>
      <c r="F65" s="21">
        <v>5.44</v>
      </c>
      <c r="H65" s="23">
        <v>247747.69</v>
      </c>
      <c r="I65" s="23">
        <v>79341.040000000008</v>
      </c>
      <c r="J65" s="23">
        <v>168406.65</v>
      </c>
      <c r="K65" s="21">
        <v>5.44</v>
      </c>
      <c r="M65" s="32" t="e">
        <f t="shared" si="2"/>
        <v>#REF!</v>
      </c>
      <c r="N65" s="32" t="e">
        <f t="shared" si="3"/>
        <v>#REF!</v>
      </c>
      <c r="O65" s="32" t="e">
        <f t="shared" si="4"/>
        <v>#REF!</v>
      </c>
      <c r="P65" s="21">
        <f t="shared" si="5"/>
        <v>0</v>
      </c>
    </row>
    <row r="66" spans="1:16" ht="18">
      <c r="A66" s="62"/>
      <c r="B66" s="10" t="e">
        <f>#REF!</f>
        <v>#REF!</v>
      </c>
      <c r="C66" s="24" t="e">
        <f t="shared" si="1"/>
        <v>#REF!</v>
      </c>
      <c r="D66" s="24" t="e">
        <f>#REF!</f>
        <v>#REF!</v>
      </c>
      <c r="E66" s="24" t="e">
        <f>#REF!+#REF!</f>
        <v>#REF!</v>
      </c>
      <c r="F66" s="25" t="e">
        <f>#REF!</f>
        <v>#REF!</v>
      </c>
      <c r="H66" s="26">
        <v>21998.73</v>
      </c>
      <c r="I66" s="26">
        <v>838</v>
      </c>
      <c r="J66" s="26">
        <v>21160.73</v>
      </c>
      <c r="K66" s="27">
        <v>3.29</v>
      </c>
      <c r="M66" s="33" t="e">
        <f t="shared" si="2"/>
        <v>#REF!</v>
      </c>
      <c r="N66" s="33" t="e">
        <f t="shared" si="3"/>
        <v>#REF!</v>
      </c>
      <c r="O66" s="33" t="e">
        <f t="shared" si="4"/>
        <v>#REF!</v>
      </c>
      <c r="P66" s="27" t="e">
        <f t="shared" si="5"/>
        <v>#REF!</v>
      </c>
    </row>
    <row r="67" spans="1:16" ht="18">
      <c r="A67" s="62"/>
      <c r="B67" s="10" t="e">
        <f>#REF!</f>
        <v>#REF!</v>
      </c>
      <c r="C67" s="24" t="e">
        <f t="shared" si="1"/>
        <v>#REF!</v>
      </c>
      <c r="D67" s="24" t="e">
        <f>#REF!</f>
        <v>#REF!</v>
      </c>
      <c r="E67" s="24" t="e">
        <f>#REF!+#REF!</f>
        <v>#REF!</v>
      </c>
      <c r="F67" s="25" t="e">
        <f>#REF!</f>
        <v>#REF!</v>
      </c>
      <c r="H67" s="26">
        <v>6161.88</v>
      </c>
      <c r="I67" s="26">
        <v>0</v>
      </c>
      <c r="J67" s="26">
        <v>6161.88</v>
      </c>
      <c r="K67" s="27">
        <v>1.69</v>
      </c>
      <c r="M67" s="33" t="e">
        <f t="shared" si="2"/>
        <v>#REF!</v>
      </c>
      <c r="N67" s="33" t="e">
        <f t="shared" si="3"/>
        <v>#REF!</v>
      </c>
      <c r="O67" s="33" t="e">
        <f t="shared" si="4"/>
        <v>#REF!</v>
      </c>
      <c r="P67" s="27" t="e">
        <f t="shared" si="5"/>
        <v>#REF!</v>
      </c>
    </row>
    <row r="68" spans="1:16" ht="18">
      <c r="A68" s="62"/>
      <c r="B68" s="10" t="e">
        <f>#REF!</f>
        <v>#REF!</v>
      </c>
      <c r="C68" s="24" t="e">
        <f t="shared" si="1"/>
        <v>#REF!</v>
      </c>
      <c r="D68" s="24" t="e">
        <f>#REF!</f>
        <v>#REF!</v>
      </c>
      <c r="E68" s="24" t="e">
        <f>#REF!+#REF!</f>
        <v>#REF!</v>
      </c>
      <c r="F68" s="25" t="e">
        <f>#REF!</f>
        <v>#REF!</v>
      </c>
      <c r="H68" s="26">
        <v>2426.7800000000002</v>
      </c>
      <c r="I68" s="26">
        <v>0</v>
      </c>
      <c r="J68" s="26">
        <v>2426.7800000000002</v>
      </c>
      <c r="K68" s="27">
        <v>0.9</v>
      </c>
      <c r="M68" s="33" t="e">
        <f t="shared" si="2"/>
        <v>#REF!</v>
      </c>
      <c r="N68" s="33" t="e">
        <f t="shared" si="3"/>
        <v>#REF!</v>
      </c>
      <c r="O68" s="33" t="e">
        <f t="shared" si="4"/>
        <v>#REF!</v>
      </c>
      <c r="P68" s="27" t="e">
        <f t="shared" si="5"/>
        <v>#REF!</v>
      </c>
    </row>
    <row r="69" spans="1:16" ht="18">
      <c r="A69" s="62"/>
      <c r="B69" s="10" t="e">
        <f>#REF!</f>
        <v>#REF!</v>
      </c>
      <c r="C69" s="24" t="e">
        <f t="shared" si="1"/>
        <v>#REF!</v>
      </c>
      <c r="D69" s="24" t="e">
        <f>#REF!</f>
        <v>#REF!</v>
      </c>
      <c r="E69" s="24" t="e">
        <f>#REF!+#REF!</f>
        <v>#REF!</v>
      </c>
      <c r="F69" s="25" t="e">
        <f>#REF!</f>
        <v>#REF!</v>
      </c>
      <c r="H69" s="26">
        <v>4358.71</v>
      </c>
      <c r="I69" s="26">
        <v>1173.0100000000002</v>
      </c>
      <c r="J69" s="26">
        <v>3185.7</v>
      </c>
      <c r="K69" s="27">
        <v>1.77</v>
      </c>
      <c r="M69" s="33" t="e">
        <f t="shared" si="2"/>
        <v>#REF!</v>
      </c>
      <c r="N69" s="33" t="e">
        <f t="shared" si="3"/>
        <v>#REF!</v>
      </c>
      <c r="O69" s="33" t="e">
        <f t="shared" si="4"/>
        <v>#REF!</v>
      </c>
      <c r="P69" s="27" t="e">
        <f t="shared" si="5"/>
        <v>#REF!</v>
      </c>
    </row>
    <row r="70" spans="1:16" s="30" customFormat="1" ht="18">
      <c r="A70" s="62"/>
      <c r="B70" s="10" t="e">
        <f>#REF!</f>
        <v>#REF!</v>
      </c>
      <c r="C70" s="24" t="e">
        <f t="shared" si="1"/>
        <v>#REF!</v>
      </c>
      <c r="D70" s="24" t="e">
        <f>#REF!</f>
        <v>#REF!</v>
      </c>
      <c r="E70" s="24" t="e">
        <f>#REF!+#REF!</f>
        <v>#REF!</v>
      </c>
      <c r="F70" s="25" t="e">
        <f>#REF!</f>
        <v>#REF!</v>
      </c>
      <c r="H70" s="26">
        <v>0</v>
      </c>
      <c r="I70" s="26">
        <v>0</v>
      </c>
      <c r="J70" s="26">
        <v>0</v>
      </c>
      <c r="K70" s="27"/>
      <c r="M70" s="33" t="e">
        <f t="shared" si="2"/>
        <v>#REF!</v>
      </c>
      <c r="N70" s="33" t="e">
        <f t="shared" si="3"/>
        <v>#REF!</v>
      </c>
      <c r="O70" s="33" t="e">
        <f t="shared" si="4"/>
        <v>#REF!</v>
      </c>
      <c r="P70" s="27" t="e">
        <f t="shared" si="5"/>
        <v>#REF!</v>
      </c>
    </row>
    <row r="71" spans="1:16" ht="18">
      <c r="A71" s="62"/>
      <c r="B71" s="10" t="e">
        <f>#REF!</f>
        <v>#REF!</v>
      </c>
      <c r="C71" s="24" t="e">
        <f t="shared" si="1"/>
        <v>#REF!</v>
      </c>
      <c r="D71" s="24" t="e">
        <f>#REF!</f>
        <v>#REF!</v>
      </c>
      <c r="E71" s="24" t="e">
        <f>#REF!+#REF!</f>
        <v>#REF!</v>
      </c>
      <c r="F71" s="25" t="e">
        <f>#REF!</f>
        <v>#REF!</v>
      </c>
      <c r="H71" s="26">
        <v>9492.58</v>
      </c>
      <c r="I71" s="26">
        <v>2922.03</v>
      </c>
      <c r="J71" s="26">
        <v>6570.55</v>
      </c>
      <c r="K71" s="27">
        <v>4.04</v>
      </c>
      <c r="M71" s="33" t="e">
        <f t="shared" si="2"/>
        <v>#REF!</v>
      </c>
      <c r="N71" s="33" t="e">
        <f t="shared" si="3"/>
        <v>#REF!</v>
      </c>
      <c r="O71" s="33" t="e">
        <f t="shared" si="4"/>
        <v>#REF!</v>
      </c>
      <c r="P71" s="27" t="e">
        <f t="shared" si="5"/>
        <v>#REF!</v>
      </c>
    </row>
    <row r="72" spans="1:16" s="30" customFormat="1" ht="18">
      <c r="A72" s="62"/>
      <c r="B72" s="10" t="e">
        <f>#REF!</f>
        <v>#REF!</v>
      </c>
      <c r="C72" s="24" t="e">
        <f t="shared" ref="C72:C78" si="6">D72+E72</f>
        <v>#REF!</v>
      </c>
      <c r="D72" s="24" t="e">
        <f>#REF!</f>
        <v>#REF!</v>
      </c>
      <c r="E72" s="24" t="e">
        <f>#REF!+#REF!</f>
        <v>#REF!</v>
      </c>
      <c r="F72" s="25" t="e">
        <f>#REF!</f>
        <v>#REF!</v>
      </c>
      <c r="H72" s="26">
        <v>0</v>
      </c>
      <c r="I72" s="26">
        <v>0</v>
      </c>
      <c r="J72" s="26">
        <v>0</v>
      </c>
      <c r="K72" s="27"/>
      <c r="M72" s="33" t="e">
        <f t="shared" ref="M72:M78" si="7">C72-H72</f>
        <v>#REF!</v>
      </c>
      <c r="N72" s="33" t="e">
        <f t="shared" ref="N72:N78" si="8">D72-I72</f>
        <v>#REF!</v>
      </c>
      <c r="O72" s="33" t="e">
        <f t="shared" ref="O72:O78" si="9">E72-J72</f>
        <v>#REF!</v>
      </c>
      <c r="P72" s="27" t="e">
        <f t="shared" ref="P72:P78" si="10">F72-K72</f>
        <v>#REF!</v>
      </c>
    </row>
    <row r="73" spans="1:16" ht="18">
      <c r="A73" s="62"/>
      <c r="B73" s="10" t="e">
        <f>#REF!</f>
        <v>#REF!</v>
      </c>
      <c r="C73" s="24" t="e">
        <f t="shared" si="6"/>
        <v>#REF!</v>
      </c>
      <c r="D73" s="24" t="e">
        <f>#REF!</f>
        <v>#REF!</v>
      </c>
      <c r="E73" s="24" t="e">
        <f>#REF!+#REF!</f>
        <v>#REF!</v>
      </c>
      <c r="F73" s="25" t="e">
        <f>#REF!</f>
        <v>#REF!</v>
      </c>
      <c r="H73" s="26">
        <v>3776.4</v>
      </c>
      <c r="I73" s="26">
        <v>0</v>
      </c>
      <c r="J73" s="26">
        <v>3776.4</v>
      </c>
      <c r="K73" s="27">
        <v>1.62</v>
      </c>
      <c r="M73" s="33" t="e">
        <f t="shared" si="7"/>
        <v>#REF!</v>
      </c>
      <c r="N73" s="33" t="e">
        <f t="shared" si="8"/>
        <v>#REF!</v>
      </c>
      <c r="O73" s="33" t="e">
        <f t="shared" si="9"/>
        <v>#REF!</v>
      </c>
      <c r="P73" s="27" t="e">
        <f t="shared" si="10"/>
        <v>#REF!</v>
      </c>
    </row>
    <row r="74" spans="1:16" ht="18">
      <c r="A74" s="62"/>
      <c r="B74" s="10" t="e">
        <f>#REF!</f>
        <v>#REF!</v>
      </c>
      <c r="C74" s="24" t="e">
        <f t="shared" si="6"/>
        <v>#REF!</v>
      </c>
      <c r="D74" s="24" t="e">
        <f>#REF!</f>
        <v>#REF!</v>
      </c>
      <c r="E74" s="24" t="e">
        <f>#REF!+#REF!</f>
        <v>#REF!</v>
      </c>
      <c r="F74" s="25" t="e">
        <f>#REF!</f>
        <v>#REF!</v>
      </c>
      <c r="H74" s="26">
        <v>10180.16</v>
      </c>
      <c r="I74" s="26">
        <v>1742.05</v>
      </c>
      <c r="J74" s="26">
        <v>8438.11</v>
      </c>
      <c r="K74" s="27">
        <v>2.5299999999999998</v>
      </c>
      <c r="M74" s="33" t="e">
        <f t="shared" si="7"/>
        <v>#REF!</v>
      </c>
      <c r="N74" s="33" t="e">
        <f t="shared" si="8"/>
        <v>#REF!</v>
      </c>
      <c r="O74" s="33" t="e">
        <f t="shared" si="9"/>
        <v>#REF!</v>
      </c>
      <c r="P74" s="27" t="e">
        <f t="shared" si="10"/>
        <v>#REF!</v>
      </c>
    </row>
    <row r="75" spans="1:16" ht="18">
      <c r="A75" s="62"/>
      <c r="B75" s="10" t="e">
        <f>#REF!</f>
        <v>#REF!</v>
      </c>
      <c r="C75" s="24" t="e">
        <f t="shared" si="6"/>
        <v>#REF!</v>
      </c>
      <c r="D75" s="24" t="e">
        <f>#REF!</f>
        <v>#REF!</v>
      </c>
      <c r="E75" s="24" t="e">
        <f>#REF!+#REF!</f>
        <v>#REF!</v>
      </c>
      <c r="F75" s="25" t="e">
        <f>#REF!</f>
        <v>#REF!</v>
      </c>
      <c r="H75" s="26">
        <v>4502.28</v>
      </c>
      <c r="I75" s="26">
        <v>1920.9399999999998</v>
      </c>
      <c r="J75" s="26">
        <v>2581.34</v>
      </c>
      <c r="K75" s="27">
        <v>1.61</v>
      </c>
      <c r="M75" s="33" t="e">
        <f t="shared" si="7"/>
        <v>#REF!</v>
      </c>
      <c r="N75" s="33" t="e">
        <f t="shared" si="8"/>
        <v>#REF!</v>
      </c>
      <c r="O75" s="33" t="e">
        <f t="shared" si="9"/>
        <v>#REF!</v>
      </c>
      <c r="P75" s="27" t="e">
        <f t="shared" si="10"/>
        <v>#REF!</v>
      </c>
    </row>
    <row r="76" spans="1:16" ht="18">
      <c r="A76" s="62"/>
      <c r="B76" s="10" t="e">
        <f>#REF!</f>
        <v>#REF!</v>
      </c>
      <c r="C76" s="24" t="e">
        <f t="shared" si="6"/>
        <v>#REF!</v>
      </c>
      <c r="D76" s="24" t="e">
        <f>#REF!</f>
        <v>#REF!</v>
      </c>
      <c r="E76" s="24" t="e">
        <f>#REF!+#REF!</f>
        <v>#REF!</v>
      </c>
      <c r="F76" s="25" t="e">
        <f>#REF!</f>
        <v>#REF!</v>
      </c>
      <c r="H76" s="26">
        <v>13860.34</v>
      </c>
      <c r="I76" s="26">
        <v>1115.8399999999999</v>
      </c>
      <c r="J76" s="26">
        <v>12744.5</v>
      </c>
      <c r="K76" s="27">
        <v>3.7</v>
      </c>
      <c r="M76" s="33" t="e">
        <f t="shared" si="7"/>
        <v>#REF!</v>
      </c>
      <c r="N76" s="33" t="e">
        <f t="shared" si="8"/>
        <v>#REF!</v>
      </c>
      <c r="O76" s="33" t="e">
        <f t="shared" si="9"/>
        <v>#REF!</v>
      </c>
      <c r="P76" s="27" t="e">
        <f t="shared" si="10"/>
        <v>#REF!</v>
      </c>
    </row>
    <row r="77" spans="1:16" ht="18">
      <c r="A77" s="62"/>
      <c r="B77" s="10" t="e">
        <f>#REF!</f>
        <v>#REF!</v>
      </c>
      <c r="C77" s="24" t="e">
        <f t="shared" si="6"/>
        <v>#REF!</v>
      </c>
      <c r="D77" s="24" t="e">
        <f>#REF!</f>
        <v>#REF!</v>
      </c>
      <c r="E77" s="24" t="e">
        <f>#REF!+#REF!</f>
        <v>#REF!</v>
      </c>
      <c r="F77" s="25" t="e">
        <f>#REF!</f>
        <v>#REF!</v>
      </c>
      <c r="H77" s="26">
        <v>76908.929999999993</v>
      </c>
      <c r="I77" s="26">
        <v>58028.54</v>
      </c>
      <c r="J77" s="26">
        <v>18880.39</v>
      </c>
      <c r="K77" s="27">
        <v>12</v>
      </c>
      <c r="M77" s="33" t="e">
        <f t="shared" si="7"/>
        <v>#REF!</v>
      </c>
      <c r="N77" s="33" t="e">
        <f t="shared" si="8"/>
        <v>#REF!</v>
      </c>
      <c r="O77" s="33" t="e">
        <f t="shared" si="9"/>
        <v>#REF!</v>
      </c>
      <c r="P77" s="27" t="e">
        <f t="shared" si="10"/>
        <v>#REF!</v>
      </c>
    </row>
    <row r="78" spans="1:16" ht="18">
      <c r="A78" s="62"/>
      <c r="B78" s="10" t="e">
        <f>#REF!</f>
        <v>#REF!</v>
      </c>
      <c r="C78" s="24" t="e">
        <f t="shared" si="6"/>
        <v>#REF!</v>
      </c>
      <c r="D78" s="24" t="e">
        <f>#REF!</f>
        <v>#REF!</v>
      </c>
      <c r="E78" s="24" t="e">
        <f>#REF!+#REF!</f>
        <v>#REF!</v>
      </c>
      <c r="F78" s="25" t="e">
        <f>#REF!</f>
        <v>#REF!</v>
      </c>
      <c r="H78" s="26">
        <v>94080.900000000009</v>
      </c>
      <c r="I78" s="26">
        <v>11600.630000000001</v>
      </c>
      <c r="J78" s="26">
        <v>82480.27</v>
      </c>
      <c r="K78" s="27">
        <v>17.84</v>
      </c>
      <c r="M78" s="33" t="e">
        <f t="shared" si="7"/>
        <v>#REF!</v>
      </c>
      <c r="N78" s="33" t="e">
        <f t="shared" si="8"/>
        <v>#REF!</v>
      </c>
      <c r="O78" s="33" t="e">
        <f t="shared" si="9"/>
        <v>#REF!</v>
      </c>
      <c r="P78" s="27" t="e">
        <f t="shared" si="10"/>
        <v>#REF!</v>
      </c>
    </row>
  </sheetData>
  <autoFilter ref="A6:O78"/>
  <mergeCells count="14">
    <mergeCell ref="N5:O5"/>
    <mergeCell ref="A43:A51"/>
    <mergeCell ref="A52:A57"/>
    <mergeCell ref="A58:A64"/>
    <mergeCell ref="H5:K5"/>
    <mergeCell ref="A65:A78"/>
    <mergeCell ref="A1:F1"/>
    <mergeCell ref="A2:F2"/>
    <mergeCell ref="A3:F3"/>
    <mergeCell ref="A4:F4"/>
    <mergeCell ref="A8:A12"/>
    <mergeCell ref="A13:A26"/>
    <mergeCell ref="A27:A35"/>
    <mergeCell ref="A36:A42"/>
  </mergeCells>
  <phoneticPr fontId="29" type="noConversion"/>
  <pageMargins left="0.94488188976377963" right="0.6692913385826772" top="0.59" bottom="0.74803149606299213" header="0.31496062992125984" footer="0.31496062992125984"/>
  <pageSetup paperSize="9" orientation="portrait" r:id="rId1"/>
  <ignoredErrors>
    <ignoredError sqref="C26" evalError="1"/>
  </ignoredErrors>
</worksheet>
</file>

<file path=xl/worksheets/sheet2.xml><?xml version="1.0" encoding="utf-8"?>
<worksheet xmlns="http://schemas.openxmlformats.org/spreadsheetml/2006/main" xmlns:r="http://schemas.openxmlformats.org/officeDocument/2006/relationships">
  <sheetPr>
    <pageSetUpPr fitToPage="1"/>
  </sheetPr>
  <dimension ref="A1:H81"/>
  <sheetViews>
    <sheetView topLeftCell="A31" workbookViewId="0">
      <selection activeCell="H47" sqref="H47"/>
    </sheetView>
  </sheetViews>
  <sheetFormatPr defaultRowHeight="14.4"/>
  <cols>
    <col min="1" max="1" width="8.88671875" style="39"/>
    <col min="2" max="2" width="7.33203125" style="47" bestFit="1" customWidth="1"/>
    <col min="3" max="3" width="17.77734375" style="39" bestFit="1" customWidth="1"/>
    <col min="4" max="4" width="16.88671875" style="39" customWidth="1"/>
    <col min="5" max="5" width="17.109375" style="39" customWidth="1"/>
    <col min="6" max="6" width="14.44140625" style="39" customWidth="1"/>
    <col min="7" max="7" width="17.6640625" style="39" customWidth="1"/>
    <col min="8" max="8" width="14.33203125" style="39" customWidth="1"/>
    <col min="9" max="16384" width="8.88671875" style="39"/>
  </cols>
  <sheetData>
    <row r="1" spans="1:8" ht="17.399999999999999">
      <c r="B1" s="69" t="s">
        <v>92</v>
      </c>
      <c r="C1" s="69"/>
      <c r="D1" s="69"/>
      <c r="E1" s="69"/>
      <c r="F1" s="69"/>
      <c r="G1" s="69"/>
      <c r="H1" s="69"/>
    </row>
    <row r="2" spans="1:8" ht="36.75" customHeight="1">
      <c r="B2" s="70" t="s">
        <v>97</v>
      </c>
      <c r="C2" s="70"/>
      <c r="D2" s="70"/>
      <c r="E2" s="70"/>
      <c r="F2" s="70"/>
      <c r="G2" s="70"/>
      <c r="H2" s="70"/>
    </row>
    <row r="3" spans="1:8" ht="18">
      <c r="B3" s="71" t="s">
        <v>114</v>
      </c>
      <c r="C3" s="71"/>
      <c r="D3" s="71"/>
      <c r="E3" s="71"/>
      <c r="F3" s="71"/>
      <c r="G3" s="71"/>
      <c r="H3" s="71"/>
    </row>
    <row r="4" spans="1:8" ht="38.25" customHeight="1">
      <c r="B4" s="72" t="s">
        <v>126</v>
      </c>
      <c r="C4" s="72"/>
      <c r="D4" s="72"/>
      <c r="E4" s="72"/>
      <c r="F4" s="72"/>
      <c r="G4" s="72"/>
      <c r="H4" s="72"/>
    </row>
    <row r="5" spans="1:8" ht="18">
      <c r="B5" s="40"/>
      <c r="C5" s="41"/>
      <c r="D5" s="41"/>
      <c r="E5" s="41"/>
      <c r="F5" s="41"/>
      <c r="G5" s="41"/>
      <c r="H5" s="41"/>
    </row>
    <row r="6" spans="1:8" ht="17.399999999999999" customHeight="1">
      <c r="B6" s="74" t="s">
        <v>23</v>
      </c>
      <c r="C6" s="74" t="s">
        <v>93</v>
      </c>
      <c r="D6" s="76" t="s">
        <v>94</v>
      </c>
      <c r="E6" s="77"/>
      <c r="F6" s="78"/>
      <c r="G6" s="79" t="s">
        <v>122</v>
      </c>
      <c r="H6" s="80"/>
    </row>
    <row r="7" spans="1:8" ht="52.2">
      <c r="A7" s="39" t="s">
        <v>90</v>
      </c>
      <c r="B7" s="75"/>
      <c r="C7" s="75"/>
      <c r="D7" s="42" t="s">
        <v>16</v>
      </c>
      <c r="E7" s="42" t="s">
        <v>6</v>
      </c>
      <c r="F7" s="42" t="s">
        <v>7</v>
      </c>
      <c r="G7" s="42" t="s">
        <v>123</v>
      </c>
      <c r="H7" s="42" t="s">
        <v>89</v>
      </c>
    </row>
    <row r="8" spans="1:8" s="43" customFormat="1" ht="17.399999999999999" customHeight="1">
      <c r="A8" s="43">
        <v>0</v>
      </c>
      <c r="B8" s="44"/>
      <c r="C8" s="45" t="s">
        <v>26</v>
      </c>
      <c r="D8" s="20">
        <v>14790074.576719999</v>
      </c>
      <c r="E8" s="20">
        <v>10134081.879999999</v>
      </c>
      <c r="F8" s="20">
        <v>4655992.6967199994</v>
      </c>
      <c r="G8" s="20">
        <v>13926043.04672</v>
      </c>
      <c r="H8" s="21">
        <v>42.02</v>
      </c>
    </row>
    <row r="9" spans="1:8" s="43" customFormat="1" ht="17.399999999999999" customHeight="1">
      <c r="A9" s="43">
        <v>0.1</v>
      </c>
      <c r="B9" s="81" t="s">
        <v>116</v>
      </c>
      <c r="C9" s="45" t="s">
        <v>16</v>
      </c>
      <c r="D9" s="20">
        <v>5399687.6167199994</v>
      </c>
      <c r="E9" s="20">
        <v>3747812.5599999996</v>
      </c>
      <c r="F9" s="20">
        <v>1651875.05672</v>
      </c>
      <c r="G9" s="20">
        <v>5141939.4767199997</v>
      </c>
      <c r="H9" s="34">
        <v>54.02</v>
      </c>
    </row>
    <row r="10" spans="1:8" ht="18">
      <c r="A10" s="39">
        <v>1</v>
      </c>
      <c r="B10" s="82"/>
      <c r="C10" s="46" t="s">
        <v>33</v>
      </c>
      <c r="D10" s="24">
        <v>475001.26</v>
      </c>
      <c r="E10" s="24">
        <v>385687.78</v>
      </c>
      <c r="F10" s="24">
        <v>89313.48000000001</v>
      </c>
      <c r="G10" s="24">
        <v>464371.08</v>
      </c>
      <c r="H10" s="25">
        <v>58.576870243499854</v>
      </c>
    </row>
    <row r="11" spans="1:8" ht="18">
      <c r="A11" s="39">
        <v>2</v>
      </c>
      <c r="B11" s="82"/>
      <c r="C11" s="46" t="s">
        <v>37</v>
      </c>
      <c r="D11" s="24">
        <v>380099.04</v>
      </c>
      <c r="E11" s="24">
        <v>358391.41</v>
      </c>
      <c r="F11" s="24">
        <v>21707.629999999997</v>
      </c>
      <c r="G11" s="24">
        <v>375232.3</v>
      </c>
      <c r="H11" s="25">
        <v>56</v>
      </c>
    </row>
    <row r="12" spans="1:8" ht="18">
      <c r="A12" s="39">
        <v>3</v>
      </c>
      <c r="B12" s="82"/>
      <c r="C12" s="46" t="s">
        <v>41</v>
      </c>
      <c r="D12" s="24">
        <v>572094.77</v>
      </c>
      <c r="E12" s="24">
        <v>255522.24</v>
      </c>
      <c r="F12" s="24">
        <v>316572.53000000003</v>
      </c>
      <c r="G12" s="24">
        <v>529039.80000000005</v>
      </c>
      <c r="H12" s="25">
        <v>63.7</v>
      </c>
    </row>
    <row r="13" spans="1:8" ht="18">
      <c r="A13" s="39">
        <v>4</v>
      </c>
      <c r="B13" s="82"/>
      <c r="C13" s="46" t="s">
        <v>42</v>
      </c>
      <c r="D13" s="24">
        <v>160222.74</v>
      </c>
      <c r="E13" s="24">
        <v>55092.020000000004</v>
      </c>
      <c r="F13" s="24">
        <v>105130.72</v>
      </c>
      <c r="G13" s="24">
        <v>147889.03</v>
      </c>
      <c r="H13" s="25">
        <v>37.960222590205014</v>
      </c>
    </row>
    <row r="14" spans="1:8" s="43" customFormat="1" ht="17.399999999999999" customHeight="1">
      <c r="A14" s="39">
        <v>5</v>
      </c>
      <c r="B14" s="82"/>
      <c r="C14" s="46" t="s">
        <v>35</v>
      </c>
      <c r="D14" s="24">
        <v>169332.87999999998</v>
      </c>
      <c r="E14" s="24">
        <v>47403.299999999996</v>
      </c>
      <c r="F14" s="24">
        <v>121929.57999999999</v>
      </c>
      <c r="G14" s="24">
        <v>140922.28</v>
      </c>
      <c r="H14" s="36">
        <v>39.9</v>
      </c>
    </row>
    <row r="15" spans="1:8" ht="18">
      <c r="A15" s="39">
        <v>6</v>
      </c>
      <c r="B15" s="82"/>
      <c r="C15" s="46" t="s">
        <v>39</v>
      </c>
      <c r="D15" s="24">
        <v>165749.07</v>
      </c>
      <c r="E15" s="24">
        <v>62452.01</v>
      </c>
      <c r="F15" s="24">
        <v>103297.06000000001</v>
      </c>
      <c r="G15" s="24">
        <v>165749.07</v>
      </c>
      <c r="H15" s="25">
        <v>47.06</v>
      </c>
    </row>
    <row r="16" spans="1:8" ht="18">
      <c r="A16" s="39">
        <v>7</v>
      </c>
      <c r="B16" s="82"/>
      <c r="C16" s="46" t="s">
        <v>38</v>
      </c>
      <c r="D16" s="24">
        <v>373596.89</v>
      </c>
      <c r="E16" s="24">
        <v>272349.78000000003</v>
      </c>
      <c r="F16" s="24">
        <v>101247.11</v>
      </c>
      <c r="G16" s="24">
        <v>356475.52</v>
      </c>
      <c r="H16" s="25">
        <v>73.350482308496368</v>
      </c>
    </row>
    <row r="17" spans="1:8" ht="18">
      <c r="A17" s="39">
        <v>8</v>
      </c>
      <c r="B17" s="82"/>
      <c r="C17" s="46" t="s">
        <v>34</v>
      </c>
      <c r="D17" s="24">
        <v>426204.77</v>
      </c>
      <c r="E17" s="24">
        <v>233132.7</v>
      </c>
      <c r="F17" s="24">
        <v>193072.07</v>
      </c>
      <c r="G17" s="24">
        <v>382625.75</v>
      </c>
      <c r="H17" s="25">
        <v>65.206075590705396</v>
      </c>
    </row>
    <row r="18" spans="1:8" ht="18">
      <c r="A18" s="39">
        <v>9</v>
      </c>
      <c r="B18" s="82"/>
      <c r="C18" s="46" t="s">
        <v>31</v>
      </c>
      <c r="D18" s="24">
        <v>382861.08999999997</v>
      </c>
      <c r="E18" s="24">
        <v>266753.34999999998</v>
      </c>
      <c r="F18" s="24">
        <v>116107.74</v>
      </c>
      <c r="G18" s="24">
        <v>367267.20999999996</v>
      </c>
      <c r="H18" s="25">
        <v>57.7</v>
      </c>
    </row>
    <row r="19" spans="1:8" ht="18">
      <c r="A19" s="39">
        <v>10</v>
      </c>
      <c r="B19" s="82"/>
      <c r="C19" s="46" t="s">
        <v>32</v>
      </c>
      <c r="D19" s="24">
        <v>463811.30671999999</v>
      </c>
      <c r="E19" s="24">
        <v>215912.91</v>
      </c>
      <c r="F19" s="24">
        <v>247898.39672000002</v>
      </c>
      <c r="G19" s="24">
        <v>434120.19672000001</v>
      </c>
      <c r="H19" s="25">
        <v>63</v>
      </c>
    </row>
    <row r="20" spans="1:8" ht="18">
      <c r="A20" s="39">
        <v>11</v>
      </c>
      <c r="B20" s="82"/>
      <c r="C20" s="46" t="s">
        <v>27</v>
      </c>
      <c r="D20" s="24">
        <v>473926.56999999995</v>
      </c>
      <c r="E20" s="24">
        <v>450392.32999999996</v>
      </c>
      <c r="F20" s="24">
        <v>23534.239999999998</v>
      </c>
      <c r="G20" s="24">
        <v>458698.89999999997</v>
      </c>
      <c r="H20" s="25">
        <v>51.867338854309956</v>
      </c>
    </row>
    <row r="21" spans="1:8" ht="18">
      <c r="A21" s="39">
        <v>12</v>
      </c>
      <c r="B21" s="82"/>
      <c r="C21" s="46" t="s">
        <v>29</v>
      </c>
      <c r="D21" s="24">
        <v>672933.57000000007</v>
      </c>
      <c r="E21" s="24">
        <v>594075.55000000005</v>
      </c>
      <c r="F21" s="24">
        <v>78858.01999999999</v>
      </c>
      <c r="G21" s="24">
        <v>666887.67000000004</v>
      </c>
      <c r="H21" s="25">
        <v>47.264056955328314</v>
      </c>
    </row>
    <row r="22" spans="1:8" ht="18">
      <c r="A22" s="39">
        <v>13</v>
      </c>
      <c r="B22" s="82"/>
      <c r="C22" s="46" t="s">
        <v>28</v>
      </c>
      <c r="D22" s="24">
        <v>417344.19</v>
      </c>
      <c r="E22" s="24">
        <v>409033.15</v>
      </c>
      <c r="F22" s="24">
        <v>8311.0400000000009</v>
      </c>
      <c r="G22" s="24">
        <v>415361.35000000003</v>
      </c>
      <c r="H22" s="25">
        <v>43.53926330246167</v>
      </c>
    </row>
    <row r="23" spans="1:8" ht="18">
      <c r="A23" s="39">
        <v>14</v>
      </c>
      <c r="B23" s="83"/>
      <c r="C23" s="46" t="s">
        <v>30</v>
      </c>
      <c r="D23" s="24">
        <v>266509.46999999997</v>
      </c>
      <c r="E23" s="24">
        <v>141614.03</v>
      </c>
      <c r="F23" s="24">
        <v>124895.44</v>
      </c>
      <c r="G23" s="24">
        <v>237299.32</v>
      </c>
      <c r="H23" s="25">
        <v>51.692104388550256</v>
      </c>
    </row>
    <row r="24" spans="1:8" ht="17.399999999999999">
      <c r="A24" s="43">
        <v>14.1</v>
      </c>
      <c r="B24" s="81" t="s">
        <v>117</v>
      </c>
      <c r="C24" s="45" t="s">
        <v>16</v>
      </c>
      <c r="D24" s="20">
        <v>487403.39999999997</v>
      </c>
      <c r="E24" s="20">
        <v>180228.95</v>
      </c>
      <c r="F24" s="20">
        <v>307174.44999999995</v>
      </c>
      <c r="G24" s="20">
        <v>451915.89</v>
      </c>
      <c r="H24" s="37">
        <v>21.26</v>
      </c>
    </row>
    <row r="25" spans="1:8" ht="18">
      <c r="A25" s="39">
        <v>15</v>
      </c>
      <c r="B25" s="82"/>
      <c r="C25" s="46" t="s">
        <v>47</v>
      </c>
      <c r="D25" s="24">
        <v>19513.760000000002</v>
      </c>
      <c r="E25" s="24">
        <v>7587.43</v>
      </c>
      <c r="F25" s="24">
        <v>11926.33</v>
      </c>
      <c r="G25" s="24">
        <v>18573.41</v>
      </c>
      <c r="H25" s="25">
        <v>5.5852757422812838</v>
      </c>
    </row>
    <row r="26" spans="1:8" ht="18">
      <c r="A26" s="39">
        <v>16</v>
      </c>
      <c r="B26" s="82"/>
      <c r="C26" s="46" t="s">
        <v>44</v>
      </c>
      <c r="D26" s="24">
        <v>13839.669999999998</v>
      </c>
      <c r="E26" s="24">
        <v>9071.6899999999987</v>
      </c>
      <c r="F26" s="24">
        <v>4767.9799999999996</v>
      </c>
      <c r="G26" s="24">
        <v>13250.409999999998</v>
      </c>
      <c r="H26" s="25">
        <v>8.6292825152701003</v>
      </c>
    </row>
    <row r="27" spans="1:8" ht="18">
      <c r="A27" s="39">
        <v>17</v>
      </c>
      <c r="B27" s="82"/>
      <c r="C27" s="46" t="s">
        <v>45</v>
      </c>
      <c r="D27" s="24">
        <v>9160.43</v>
      </c>
      <c r="E27" s="24">
        <v>2240.9799999999996</v>
      </c>
      <c r="F27" s="24">
        <v>6919.4500000000007</v>
      </c>
      <c r="G27" s="24">
        <v>8892.58</v>
      </c>
      <c r="H27" s="25">
        <v>5.3305279815853828</v>
      </c>
    </row>
    <row r="28" spans="1:8" s="43" customFormat="1" ht="17.399999999999999" customHeight="1">
      <c r="A28" s="39">
        <v>18</v>
      </c>
      <c r="B28" s="82"/>
      <c r="C28" s="46" t="s">
        <v>46</v>
      </c>
      <c r="D28" s="24">
        <v>0</v>
      </c>
      <c r="E28" s="24">
        <v>0</v>
      </c>
      <c r="F28" s="24">
        <v>0</v>
      </c>
      <c r="G28" s="24">
        <v>0</v>
      </c>
      <c r="H28" s="36">
        <v>0</v>
      </c>
    </row>
    <row r="29" spans="1:8" ht="18">
      <c r="A29" s="39">
        <v>19</v>
      </c>
      <c r="B29" s="82"/>
      <c r="C29" s="46" t="s">
        <v>36</v>
      </c>
      <c r="D29" s="24">
        <v>33356.839999999997</v>
      </c>
      <c r="E29" s="24">
        <v>12048.8</v>
      </c>
      <c r="F29" s="24">
        <v>21308.039999999997</v>
      </c>
      <c r="G29" s="24">
        <v>30953.219999999998</v>
      </c>
      <c r="H29" s="25">
        <v>25</v>
      </c>
    </row>
    <row r="30" spans="1:8" ht="18">
      <c r="A30" s="39">
        <v>20</v>
      </c>
      <c r="B30" s="82"/>
      <c r="C30" s="46" t="s">
        <v>43</v>
      </c>
      <c r="D30" s="24">
        <v>556.20000000000005</v>
      </c>
      <c r="E30" s="24">
        <v>0</v>
      </c>
      <c r="F30" s="24">
        <v>556.20000000000005</v>
      </c>
      <c r="G30" s="24">
        <v>544.13</v>
      </c>
      <c r="H30" s="25">
        <v>0.68</v>
      </c>
    </row>
    <row r="31" spans="1:8" ht="18">
      <c r="A31" s="39">
        <v>21</v>
      </c>
      <c r="B31" s="82"/>
      <c r="C31" s="46" t="s">
        <v>50</v>
      </c>
      <c r="D31" s="24">
        <v>4248.0599999999995</v>
      </c>
      <c r="E31" s="24">
        <v>0</v>
      </c>
      <c r="F31" s="24">
        <v>4248.0599999999995</v>
      </c>
      <c r="G31" s="24">
        <v>3904.7899999999995</v>
      </c>
      <c r="H31" s="25">
        <v>2.4858765334640531</v>
      </c>
    </row>
    <row r="32" spans="1:8" ht="18">
      <c r="A32" s="39">
        <v>22</v>
      </c>
      <c r="B32" s="82"/>
      <c r="C32" s="46" t="s">
        <v>49</v>
      </c>
      <c r="D32" s="24">
        <v>3045.4700000000003</v>
      </c>
      <c r="E32" s="24">
        <v>0</v>
      </c>
      <c r="F32" s="24">
        <v>3045.4700000000003</v>
      </c>
      <c r="G32" s="24">
        <v>2967.32</v>
      </c>
      <c r="H32" s="25">
        <v>1.7780886284289605</v>
      </c>
    </row>
    <row r="33" spans="1:8" ht="18">
      <c r="A33" s="39">
        <v>23</v>
      </c>
      <c r="B33" s="82"/>
      <c r="C33" s="46" t="s">
        <v>48</v>
      </c>
      <c r="D33" s="24">
        <v>5577.7400000000007</v>
      </c>
      <c r="E33" s="24">
        <v>4372.5600000000004</v>
      </c>
      <c r="F33" s="24">
        <v>1205.18</v>
      </c>
      <c r="G33" s="24">
        <v>5577.7400000000007</v>
      </c>
      <c r="H33" s="25">
        <v>6.4711990375121955</v>
      </c>
    </row>
    <row r="34" spans="1:8" ht="18">
      <c r="A34" s="39">
        <v>24</v>
      </c>
      <c r="B34" s="82"/>
      <c r="C34" s="46" t="s">
        <v>51</v>
      </c>
      <c r="D34" s="24">
        <v>27892.21</v>
      </c>
      <c r="E34" s="24">
        <v>23035.54</v>
      </c>
      <c r="F34" s="24">
        <v>4856.6699999999992</v>
      </c>
      <c r="G34" s="24">
        <v>27209.18</v>
      </c>
      <c r="H34" s="25">
        <v>19.62</v>
      </c>
    </row>
    <row r="35" spans="1:8" ht="18">
      <c r="A35" s="39">
        <v>25</v>
      </c>
      <c r="B35" s="83"/>
      <c r="C35" s="46" t="s">
        <v>40</v>
      </c>
      <c r="D35" s="24">
        <v>370213.01999999996</v>
      </c>
      <c r="E35" s="24">
        <v>121871.95</v>
      </c>
      <c r="F35" s="24">
        <v>248341.06999999998</v>
      </c>
      <c r="G35" s="24">
        <v>340043.11</v>
      </c>
      <c r="H35" s="25">
        <v>55</v>
      </c>
    </row>
    <row r="36" spans="1:8" ht="17.399999999999999">
      <c r="A36" s="43">
        <v>25.1</v>
      </c>
      <c r="B36" s="81" t="s">
        <v>118</v>
      </c>
      <c r="C36" s="45" t="s">
        <v>16</v>
      </c>
      <c r="D36" s="20">
        <v>5605814.5699999994</v>
      </c>
      <c r="E36" s="20">
        <v>3777808.8499999992</v>
      </c>
      <c r="F36" s="20">
        <v>1828005.7200000002</v>
      </c>
      <c r="G36" s="20">
        <v>5196955.8299999991</v>
      </c>
      <c r="H36" s="37">
        <v>54.22</v>
      </c>
    </row>
    <row r="37" spans="1:8" s="43" customFormat="1" ht="17.399999999999999" customHeight="1">
      <c r="A37" s="39">
        <v>26</v>
      </c>
      <c r="B37" s="82"/>
      <c r="C37" s="46" t="s">
        <v>52</v>
      </c>
      <c r="D37" s="24">
        <v>647737.34999999986</v>
      </c>
      <c r="E37" s="24">
        <v>393361.32999999996</v>
      </c>
      <c r="F37" s="24">
        <v>254376.01999999996</v>
      </c>
      <c r="G37" s="24">
        <v>595935.28999999992</v>
      </c>
      <c r="H37" s="36">
        <v>53.6</v>
      </c>
    </row>
    <row r="38" spans="1:8" ht="18">
      <c r="A38" s="39">
        <v>27</v>
      </c>
      <c r="B38" s="82"/>
      <c r="C38" s="46" t="s">
        <v>53</v>
      </c>
      <c r="D38" s="24">
        <v>1014075.0599999999</v>
      </c>
      <c r="E38" s="24">
        <v>789933.97</v>
      </c>
      <c r="F38" s="24">
        <v>224141.09</v>
      </c>
      <c r="G38" s="24">
        <v>962230.49</v>
      </c>
      <c r="H38" s="25">
        <v>58.36</v>
      </c>
    </row>
    <row r="39" spans="1:8" ht="18">
      <c r="A39" s="39">
        <v>28</v>
      </c>
      <c r="B39" s="82"/>
      <c r="C39" s="46" t="s">
        <v>54</v>
      </c>
      <c r="D39" s="24">
        <v>337231.12000000011</v>
      </c>
      <c r="E39" s="24">
        <v>217327.24</v>
      </c>
      <c r="F39" s="24">
        <v>119903.88000000014</v>
      </c>
      <c r="G39" s="24">
        <v>314860.52000000008</v>
      </c>
      <c r="H39" s="25">
        <v>52.561667583341986</v>
      </c>
    </row>
    <row r="40" spans="1:8" ht="18">
      <c r="A40" s="39">
        <v>29</v>
      </c>
      <c r="B40" s="82"/>
      <c r="C40" s="46" t="s">
        <v>55</v>
      </c>
      <c r="D40" s="24">
        <v>590038.45000000007</v>
      </c>
      <c r="E40" s="24">
        <v>469316.74000000005</v>
      </c>
      <c r="F40" s="24">
        <v>120721.70999999999</v>
      </c>
      <c r="G40" s="24">
        <v>549564.04</v>
      </c>
      <c r="H40" s="25">
        <v>68.69</v>
      </c>
    </row>
    <row r="41" spans="1:8" ht="18">
      <c r="A41" s="39">
        <v>30</v>
      </c>
      <c r="B41" s="82"/>
      <c r="C41" s="46" t="s">
        <v>56</v>
      </c>
      <c r="D41" s="24">
        <v>248121.59999999998</v>
      </c>
      <c r="E41" s="24">
        <v>126692.4</v>
      </c>
      <c r="F41" s="24">
        <v>121429.19999999997</v>
      </c>
      <c r="G41" s="24">
        <v>234591.09999999998</v>
      </c>
      <c r="H41" s="25">
        <v>49.899848735610881</v>
      </c>
    </row>
    <row r="42" spans="1:8" ht="18">
      <c r="A42" s="39">
        <v>31</v>
      </c>
      <c r="B42" s="82"/>
      <c r="C42" s="46" t="s">
        <v>57</v>
      </c>
      <c r="D42" s="24">
        <v>305560.08999999997</v>
      </c>
      <c r="E42" s="24">
        <v>205602.31</v>
      </c>
      <c r="F42" s="24">
        <v>99957.78</v>
      </c>
      <c r="G42" s="24">
        <v>282750.63</v>
      </c>
      <c r="H42" s="25">
        <v>57.154714283158683</v>
      </c>
    </row>
    <row r="43" spans="1:8" ht="18">
      <c r="A43" s="39">
        <v>32</v>
      </c>
      <c r="B43" s="82"/>
      <c r="C43" s="46" t="s">
        <v>58</v>
      </c>
      <c r="D43" s="24">
        <v>63044.15</v>
      </c>
      <c r="E43" s="24">
        <v>43125.5</v>
      </c>
      <c r="F43" s="24">
        <v>19918.650000000001</v>
      </c>
      <c r="G43" s="24">
        <v>58805.340000000004</v>
      </c>
      <c r="H43" s="25">
        <v>45.498030531976887</v>
      </c>
    </row>
    <row r="44" spans="1:8" s="43" customFormat="1" ht="17.399999999999999" customHeight="1">
      <c r="A44" s="39">
        <v>33</v>
      </c>
      <c r="B44" s="82"/>
      <c r="C44" s="46" t="s">
        <v>59</v>
      </c>
      <c r="D44" s="24">
        <v>680806.39999999991</v>
      </c>
      <c r="E44" s="24">
        <v>463530.4599999999</v>
      </c>
      <c r="F44" s="24">
        <v>217275.94</v>
      </c>
      <c r="G44" s="24">
        <v>620810.92999999993</v>
      </c>
      <c r="H44" s="36">
        <v>58.706965906161003</v>
      </c>
    </row>
    <row r="45" spans="1:8" ht="18">
      <c r="A45" s="39">
        <v>34</v>
      </c>
      <c r="B45" s="82"/>
      <c r="C45" s="46" t="s">
        <v>60</v>
      </c>
      <c r="D45" s="24">
        <v>333049.84000000003</v>
      </c>
      <c r="E45" s="24">
        <v>106671.54999999999</v>
      </c>
      <c r="F45" s="24">
        <v>226378.29000000004</v>
      </c>
      <c r="G45" s="24">
        <v>262994.45</v>
      </c>
      <c r="H45" s="25">
        <v>51.01</v>
      </c>
    </row>
    <row r="46" spans="1:8" ht="18">
      <c r="A46" s="39">
        <v>35</v>
      </c>
      <c r="B46" s="82"/>
      <c r="C46" s="46" t="s">
        <v>61</v>
      </c>
      <c r="D46" s="24">
        <v>381110.3</v>
      </c>
      <c r="E46" s="24">
        <v>214543.61</v>
      </c>
      <c r="F46" s="24">
        <v>166566.69</v>
      </c>
      <c r="G46" s="24">
        <v>345580.6</v>
      </c>
      <c r="H46" s="25">
        <v>56.918327846810435</v>
      </c>
    </row>
    <row r="47" spans="1:8" ht="18">
      <c r="A47" s="39">
        <v>36</v>
      </c>
      <c r="B47" s="82"/>
      <c r="C47" s="46" t="s">
        <v>62</v>
      </c>
      <c r="D47" s="24">
        <v>250659.49</v>
      </c>
      <c r="E47" s="24">
        <v>126974.41</v>
      </c>
      <c r="F47" s="24">
        <v>123685.08</v>
      </c>
      <c r="G47" s="24">
        <v>230952.63</v>
      </c>
      <c r="H47" s="25">
        <v>45.95</v>
      </c>
    </row>
    <row r="48" spans="1:8" ht="18">
      <c r="A48" s="39">
        <v>37</v>
      </c>
      <c r="B48" s="82"/>
      <c r="C48" s="46" t="s">
        <v>63</v>
      </c>
      <c r="D48" s="24">
        <v>244331.65999999997</v>
      </c>
      <c r="E48" s="24">
        <v>176382.86</v>
      </c>
      <c r="F48" s="24">
        <v>67948.800000000003</v>
      </c>
      <c r="G48" s="24">
        <v>237383.56</v>
      </c>
      <c r="H48" s="25">
        <v>45.409222042314603</v>
      </c>
    </row>
    <row r="49" spans="1:8" ht="18">
      <c r="A49" s="39">
        <v>38</v>
      </c>
      <c r="B49" s="82"/>
      <c r="C49" s="46" t="s">
        <v>64</v>
      </c>
      <c r="D49" s="24">
        <v>160423.64000000001</v>
      </c>
      <c r="E49" s="24">
        <v>147419.67000000001</v>
      </c>
      <c r="F49" s="24">
        <v>13003.970000000001</v>
      </c>
      <c r="G49" s="24">
        <v>158086.03000000003</v>
      </c>
      <c r="H49" s="25">
        <v>47.11</v>
      </c>
    </row>
    <row r="50" spans="1:8" ht="18">
      <c r="A50" s="39">
        <v>39</v>
      </c>
      <c r="B50" s="83"/>
      <c r="C50" s="46" t="s">
        <v>65</v>
      </c>
      <c r="D50" s="24">
        <v>349625.42</v>
      </c>
      <c r="E50" s="24">
        <v>296926.8</v>
      </c>
      <c r="F50" s="24">
        <v>52698.619999999995</v>
      </c>
      <c r="G50" s="24">
        <v>342410.22</v>
      </c>
      <c r="H50" s="25">
        <v>43.110601454259495</v>
      </c>
    </row>
    <row r="51" spans="1:8" ht="17.399999999999999">
      <c r="A51" s="43">
        <v>39.1</v>
      </c>
      <c r="B51" s="81" t="s">
        <v>119</v>
      </c>
      <c r="C51" s="45" t="s">
        <v>16</v>
      </c>
      <c r="D51" s="20">
        <v>2571087.66</v>
      </c>
      <c r="E51" s="20">
        <v>2090752.21</v>
      </c>
      <c r="F51" s="20">
        <v>480335.44999999995</v>
      </c>
      <c r="G51" s="20">
        <v>2524521.15</v>
      </c>
      <c r="H51" s="37">
        <v>46.32</v>
      </c>
    </row>
    <row r="52" spans="1:8" ht="18">
      <c r="A52" s="39">
        <v>40</v>
      </c>
      <c r="B52" s="82"/>
      <c r="C52" s="46" t="s">
        <v>66</v>
      </c>
      <c r="D52" s="24">
        <v>624659.93999999994</v>
      </c>
      <c r="E52" s="24">
        <v>547603.5</v>
      </c>
      <c r="F52" s="24">
        <v>77056.44</v>
      </c>
      <c r="G52" s="24">
        <v>609968.94999999995</v>
      </c>
      <c r="H52" s="25">
        <v>63.051207370627196</v>
      </c>
    </row>
    <row r="53" spans="1:8" s="43" customFormat="1" ht="17.399999999999999" customHeight="1">
      <c r="A53" s="39">
        <v>41</v>
      </c>
      <c r="B53" s="82"/>
      <c r="C53" s="46" t="s">
        <v>67</v>
      </c>
      <c r="D53" s="24">
        <v>648278.07999999996</v>
      </c>
      <c r="E53" s="24">
        <v>478749.56</v>
      </c>
      <c r="F53" s="24">
        <v>169528.52</v>
      </c>
      <c r="G53" s="24">
        <v>634272.37</v>
      </c>
      <c r="H53" s="36">
        <v>40.894065218333893</v>
      </c>
    </row>
    <row r="54" spans="1:8" ht="18">
      <c r="A54" s="39">
        <v>42</v>
      </c>
      <c r="B54" s="82"/>
      <c r="C54" s="46" t="s">
        <v>91</v>
      </c>
      <c r="D54" s="24">
        <v>505556.81</v>
      </c>
      <c r="E54" s="24">
        <v>413845.36</v>
      </c>
      <c r="F54" s="24">
        <v>91711.45</v>
      </c>
      <c r="G54" s="24">
        <v>497018.02999999997</v>
      </c>
      <c r="H54" s="25">
        <v>38.03</v>
      </c>
    </row>
    <row r="55" spans="1:8" ht="18">
      <c r="A55" s="39">
        <v>43</v>
      </c>
      <c r="B55" s="82"/>
      <c r="C55" s="46" t="s">
        <v>69</v>
      </c>
      <c r="D55" s="24">
        <v>254359.12000000002</v>
      </c>
      <c r="E55" s="24">
        <v>196020.19000000003</v>
      </c>
      <c r="F55" s="24">
        <v>58338.929999999993</v>
      </c>
      <c r="G55" s="24">
        <v>250758.71000000002</v>
      </c>
      <c r="H55" s="25">
        <v>38.523322891814281</v>
      </c>
    </row>
    <row r="56" spans="1:8" ht="18">
      <c r="A56" s="39">
        <v>44</v>
      </c>
      <c r="B56" s="83"/>
      <c r="C56" s="46" t="s">
        <v>68</v>
      </c>
      <c r="D56" s="24">
        <v>538233.71</v>
      </c>
      <c r="E56" s="24">
        <v>454533.6</v>
      </c>
      <c r="F56" s="24">
        <v>83700.11</v>
      </c>
      <c r="G56" s="24">
        <v>532503.09</v>
      </c>
      <c r="H56" s="25">
        <v>54.441488774383508</v>
      </c>
    </row>
    <row r="57" spans="1:8" ht="17.399999999999999">
      <c r="A57" s="43">
        <v>44.1</v>
      </c>
      <c r="B57" s="81" t="s">
        <v>120</v>
      </c>
      <c r="C57" s="45" t="s">
        <v>16</v>
      </c>
      <c r="D57" s="20">
        <v>479375.67999999993</v>
      </c>
      <c r="E57" s="20">
        <v>258124.00000000003</v>
      </c>
      <c r="F57" s="20">
        <v>221251.68</v>
      </c>
      <c r="G57" s="20">
        <v>462401.86</v>
      </c>
      <c r="H57" s="38">
        <v>19.63</v>
      </c>
    </row>
    <row r="58" spans="1:8" ht="18">
      <c r="A58" s="39">
        <v>45</v>
      </c>
      <c r="B58" s="82"/>
      <c r="C58" s="46" t="s">
        <v>72</v>
      </c>
      <c r="D58" s="24">
        <v>33557.199999999997</v>
      </c>
      <c r="E58" s="24">
        <v>13508.5</v>
      </c>
      <c r="F58" s="24">
        <v>20048.7</v>
      </c>
      <c r="G58" s="24">
        <v>33372.44</v>
      </c>
      <c r="H58" s="25">
        <v>15.926600775989197</v>
      </c>
    </row>
    <row r="59" spans="1:8" s="43" customFormat="1" ht="17.399999999999999" customHeight="1">
      <c r="A59" s="39">
        <v>46</v>
      </c>
      <c r="B59" s="82"/>
      <c r="C59" s="46" t="s">
        <v>70</v>
      </c>
      <c r="D59" s="24">
        <v>181376.26</v>
      </c>
      <c r="E59" s="24">
        <v>123939.2</v>
      </c>
      <c r="F59" s="24">
        <v>57437.06</v>
      </c>
      <c r="G59" s="24">
        <v>172455.1</v>
      </c>
      <c r="H59" s="36">
        <v>29.240814255869989</v>
      </c>
    </row>
    <row r="60" spans="1:8" ht="18">
      <c r="A60" s="39">
        <v>47</v>
      </c>
      <c r="B60" s="82"/>
      <c r="C60" s="46" t="s">
        <v>71</v>
      </c>
      <c r="D60" s="24">
        <v>28549.57</v>
      </c>
      <c r="E60" s="24">
        <v>16464.7</v>
      </c>
      <c r="F60" s="24">
        <v>12084.869999999999</v>
      </c>
      <c r="G60" s="24">
        <v>27330.940000000002</v>
      </c>
      <c r="H60" s="25">
        <v>13.785683225579536</v>
      </c>
    </row>
    <row r="61" spans="1:8" ht="18">
      <c r="A61" s="39">
        <v>48</v>
      </c>
      <c r="B61" s="82"/>
      <c r="C61" s="46" t="s">
        <v>73</v>
      </c>
      <c r="D61" s="24">
        <v>9878.33</v>
      </c>
      <c r="E61" s="24">
        <v>1808.85</v>
      </c>
      <c r="F61" s="24">
        <v>8069.4800000000005</v>
      </c>
      <c r="G61" s="24">
        <v>8157.3700000000008</v>
      </c>
      <c r="H61" s="25">
        <v>3.0274937556366286</v>
      </c>
    </row>
    <row r="62" spans="1:8" ht="18">
      <c r="A62" s="39">
        <v>49</v>
      </c>
      <c r="B62" s="82"/>
      <c r="C62" s="46" t="s">
        <v>74</v>
      </c>
      <c r="D62" s="24">
        <v>159445.22999999998</v>
      </c>
      <c r="E62" s="24">
        <v>55977.78</v>
      </c>
      <c r="F62" s="24">
        <v>103467.45</v>
      </c>
      <c r="G62" s="24">
        <v>155789.22</v>
      </c>
      <c r="H62" s="25">
        <v>22.659915968657572</v>
      </c>
    </row>
    <row r="63" spans="1:8" ht="18">
      <c r="A63" s="39">
        <v>50</v>
      </c>
      <c r="B63" s="83"/>
      <c r="C63" s="46" t="s">
        <v>75</v>
      </c>
      <c r="D63" s="24">
        <v>66569.09</v>
      </c>
      <c r="E63" s="24">
        <v>46424.97</v>
      </c>
      <c r="F63" s="24">
        <v>20144.120000000003</v>
      </c>
      <c r="G63" s="24">
        <v>65296.790000000008</v>
      </c>
      <c r="H63" s="25">
        <v>16.155981421439979</v>
      </c>
    </row>
    <row r="64" spans="1:8" ht="17.399999999999999">
      <c r="A64" s="43">
        <v>50.1</v>
      </c>
      <c r="B64" s="81" t="s">
        <v>121</v>
      </c>
      <c r="C64" s="45" t="s">
        <v>16</v>
      </c>
      <c r="D64" s="20">
        <v>246705.65000000002</v>
      </c>
      <c r="E64" s="20">
        <v>79355.310000000012</v>
      </c>
      <c r="F64" s="20">
        <v>167350.34000000003</v>
      </c>
      <c r="G64" s="20">
        <v>222279.63000000003</v>
      </c>
      <c r="H64" s="37">
        <v>5.43</v>
      </c>
    </row>
    <row r="65" spans="1:8" ht="18">
      <c r="A65" s="39">
        <v>51</v>
      </c>
      <c r="B65" s="82"/>
      <c r="C65" s="46" t="s">
        <v>82</v>
      </c>
      <c r="D65" s="24">
        <v>0</v>
      </c>
      <c r="E65" s="24">
        <v>0</v>
      </c>
      <c r="F65" s="24">
        <v>0</v>
      </c>
      <c r="G65" s="24">
        <v>0</v>
      </c>
      <c r="H65" s="25">
        <v>0</v>
      </c>
    </row>
    <row r="66" spans="1:8" s="43" customFormat="1" ht="17.399999999999999" customHeight="1">
      <c r="A66" s="39">
        <v>52</v>
      </c>
      <c r="B66" s="82"/>
      <c r="C66" s="46" t="s">
        <v>76</v>
      </c>
      <c r="D66" s="24">
        <v>21826.489999999998</v>
      </c>
      <c r="E66" s="24">
        <v>838</v>
      </c>
      <c r="F66" s="24">
        <v>20988.489999999998</v>
      </c>
      <c r="G66" s="24">
        <v>17992.62</v>
      </c>
      <c r="H66" s="36">
        <v>4.0029690185279323</v>
      </c>
    </row>
    <row r="67" spans="1:8" ht="18">
      <c r="A67" s="39">
        <v>53</v>
      </c>
      <c r="B67" s="82"/>
      <c r="C67" s="46" t="s">
        <v>78</v>
      </c>
      <c r="D67" s="24">
        <v>2590.77</v>
      </c>
      <c r="E67" s="24">
        <v>0</v>
      </c>
      <c r="F67" s="24">
        <v>2590.77</v>
      </c>
      <c r="G67" s="24">
        <v>2520.7199999999998</v>
      </c>
      <c r="H67" s="25">
        <v>0.98605938168578311</v>
      </c>
    </row>
    <row r="68" spans="1:8" ht="18">
      <c r="A68" s="39">
        <v>54</v>
      </c>
      <c r="B68" s="82"/>
      <c r="C68" s="46" t="s">
        <v>79</v>
      </c>
      <c r="D68" s="24">
        <v>4481.59</v>
      </c>
      <c r="E68" s="24">
        <v>1250.03</v>
      </c>
      <c r="F68" s="24">
        <v>3231.56</v>
      </c>
      <c r="G68" s="24">
        <v>4361.76</v>
      </c>
      <c r="H68" s="25">
        <v>1.8329033071395555</v>
      </c>
    </row>
    <row r="69" spans="1:8" ht="18">
      <c r="A69" s="39">
        <v>55</v>
      </c>
      <c r="B69" s="82"/>
      <c r="C69" s="46" t="s">
        <v>81</v>
      </c>
      <c r="D69" s="24">
        <v>9538.74</v>
      </c>
      <c r="E69" s="24">
        <v>2955.28</v>
      </c>
      <c r="F69" s="24">
        <v>6583.46</v>
      </c>
      <c r="G69" s="24">
        <v>9506.73</v>
      </c>
      <c r="H69" s="25">
        <v>4.0666892671559633</v>
      </c>
    </row>
    <row r="70" spans="1:8" ht="18">
      <c r="A70" s="39">
        <v>56</v>
      </c>
      <c r="B70" s="82"/>
      <c r="C70" s="46" t="s">
        <v>80</v>
      </c>
      <c r="D70" s="24">
        <v>0</v>
      </c>
      <c r="E70" s="24">
        <v>0</v>
      </c>
      <c r="F70" s="24">
        <v>0</v>
      </c>
      <c r="G70" s="24">
        <v>0</v>
      </c>
      <c r="H70" s="25">
        <v>0</v>
      </c>
    </row>
    <row r="71" spans="1:8" ht="18">
      <c r="A71" s="39">
        <v>57</v>
      </c>
      <c r="B71" s="82"/>
      <c r="C71" s="46" t="s">
        <v>86</v>
      </c>
      <c r="D71" s="24">
        <v>13906.970000000001</v>
      </c>
      <c r="E71" s="24">
        <v>1117.4899999999998</v>
      </c>
      <c r="F71" s="24">
        <v>12789.480000000001</v>
      </c>
      <c r="G71" s="24">
        <v>13007.78</v>
      </c>
      <c r="H71" s="25">
        <v>3.6779739133139366</v>
      </c>
    </row>
    <row r="72" spans="1:8" ht="18">
      <c r="A72" s="39">
        <v>58</v>
      </c>
      <c r="B72" s="82"/>
      <c r="C72" s="46" t="s">
        <v>77</v>
      </c>
      <c r="D72" s="24">
        <v>6041.12</v>
      </c>
      <c r="E72" s="24">
        <v>0</v>
      </c>
      <c r="F72" s="24">
        <v>6041.12</v>
      </c>
      <c r="G72" s="24">
        <v>5673.86</v>
      </c>
      <c r="H72" s="25">
        <v>1.68</v>
      </c>
    </row>
    <row r="73" spans="1:8" ht="18">
      <c r="A73" s="39">
        <v>59</v>
      </c>
      <c r="B73" s="82"/>
      <c r="C73" s="46" t="s">
        <v>87</v>
      </c>
      <c r="D73" s="24">
        <v>76700.36</v>
      </c>
      <c r="E73" s="24">
        <v>58019.890000000007</v>
      </c>
      <c r="F73" s="24">
        <v>18680.469999999998</v>
      </c>
      <c r="G73" s="24">
        <v>75773.420000000013</v>
      </c>
      <c r="H73" s="25">
        <v>11.929027301551317</v>
      </c>
    </row>
    <row r="74" spans="1:8" ht="18">
      <c r="A74" s="39">
        <v>60</v>
      </c>
      <c r="B74" s="82"/>
      <c r="C74" s="46" t="s">
        <v>83</v>
      </c>
      <c r="D74" s="24">
        <v>3793.69</v>
      </c>
      <c r="E74" s="24">
        <v>0</v>
      </c>
      <c r="F74" s="24">
        <v>3793.69</v>
      </c>
      <c r="G74" s="24">
        <v>2962.88</v>
      </c>
      <c r="H74" s="25">
        <v>1.8264185070314607</v>
      </c>
    </row>
    <row r="75" spans="1:8" ht="18">
      <c r="A75" s="39">
        <v>61</v>
      </c>
      <c r="B75" s="82"/>
      <c r="C75" s="46" t="s">
        <v>84</v>
      </c>
      <c r="D75" s="24">
        <v>10245.870000000001</v>
      </c>
      <c r="E75" s="24">
        <v>1733.33</v>
      </c>
      <c r="F75" s="24">
        <v>8512.5400000000009</v>
      </c>
      <c r="G75" s="24">
        <v>8423.49</v>
      </c>
      <c r="H75" s="25">
        <v>2.5434219594298897</v>
      </c>
    </row>
    <row r="76" spans="1:8" ht="18">
      <c r="A76" s="39">
        <v>62</v>
      </c>
      <c r="B76" s="82"/>
      <c r="C76" s="46" t="s">
        <v>85</v>
      </c>
      <c r="D76" s="24">
        <v>4487.53</v>
      </c>
      <c r="E76" s="24">
        <v>1906.1899999999998</v>
      </c>
      <c r="F76" s="24">
        <v>2581.34</v>
      </c>
      <c r="G76" s="24">
        <v>4291.17</v>
      </c>
      <c r="H76" s="25">
        <v>1.6084556963164038</v>
      </c>
    </row>
    <row r="77" spans="1:8" ht="18">
      <c r="A77" s="39">
        <v>63</v>
      </c>
      <c r="B77" s="83"/>
      <c r="C77" s="46" t="s">
        <v>88</v>
      </c>
      <c r="D77" s="24">
        <v>93092.520000000019</v>
      </c>
      <c r="E77" s="24">
        <v>11535.1</v>
      </c>
      <c r="F77" s="24">
        <v>81557.420000000013</v>
      </c>
      <c r="G77" s="24">
        <v>77765.200000000012</v>
      </c>
      <c r="H77" s="25">
        <v>14.743583558790391</v>
      </c>
    </row>
    <row r="78" spans="1:8" ht="22.8" customHeight="1"/>
    <row r="79" spans="1:8" ht="38.4" customHeight="1">
      <c r="C79" s="73" t="s">
        <v>125</v>
      </c>
      <c r="D79" s="73"/>
      <c r="E79" s="73"/>
      <c r="F79" s="73"/>
      <c r="G79" s="73"/>
      <c r="H79" s="73"/>
    </row>
    <row r="81" spans="2:7">
      <c r="B81" s="47" t="s">
        <v>124</v>
      </c>
      <c r="D81" s="48">
        <f>D8-D9-D24-D36-D51-D57-D64</f>
        <v>1.0477378964424133E-9</v>
      </c>
      <c r="E81" s="48">
        <f t="shared" ref="E81:G81" si="0">E8-E9-E24-E36-E51-E57-E64</f>
        <v>0</v>
      </c>
      <c r="F81" s="48">
        <f t="shared" si="0"/>
        <v>-6.9849193096160889E-10</v>
      </c>
      <c r="G81" s="48">
        <f t="shared" si="0"/>
        <v>-73970.789999998437</v>
      </c>
    </row>
  </sheetData>
  <autoFilter ref="A7:H7">
    <sortState ref="A8:U79">
      <sortCondition ref="A7"/>
    </sortState>
  </autoFilter>
  <mergeCells count="15">
    <mergeCell ref="B1:H1"/>
    <mergeCell ref="B2:H2"/>
    <mergeCell ref="B3:H3"/>
    <mergeCell ref="B4:H4"/>
    <mergeCell ref="C79:H79"/>
    <mergeCell ref="C6:C7"/>
    <mergeCell ref="D6:F6"/>
    <mergeCell ref="G6:H6"/>
    <mergeCell ref="B6:B7"/>
    <mergeCell ref="B9:B23"/>
    <mergeCell ref="B24:B35"/>
    <mergeCell ref="B36:B50"/>
    <mergeCell ref="B51:B56"/>
    <mergeCell ref="B57:B63"/>
    <mergeCell ref="B64:B77"/>
  </mergeCells>
  <pageMargins left="0.94488188976377963" right="0.6692913385826772" top="0.59" bottom="0.74803149606299213" header="0.31496062992125984" footer="0.31496062992125984"/>
  <pageSetup paperSize="9" scale="80" fitToHeight="0" orientation="portrait" r:id="rId1"/>
</worksheet>
</file>

<file path=xl/worksheets/sheet3.xml><?xml version="1.0" encoding="utf-8"?>
<worksheet xmlns="http://schemas.openxmlformats.org/spreadsheetml/2006/main" xmlns:r="http://schemas.openxmlformats.org/officeDocument/2006/relationships">
  <dimension ref="A1:F20"/>
  <sheetViews>
    <sheetView workbookViewId="0">
      <selection activeCell="B16" sqref="B16"/>
    </sheetView>
  </sheetViews>
  <sheetFormatPr defaultColWidth="9" defaultRowHeight="18"/>
  <cols>
    <col min="1" max="1" width="8.109375" style="2" customWidth="1"/>
    <col min="2" max="2" width="51.6640625" style="1" customWidth="1"/>
    <col min="3" max="6" width="16.88671875" style="1" customWidth="1"/>
    <col min="7" max="16384" width="9" style="1"/>
  </cols>
  <sheetData>
    <row r="1" spans="1:6">
      <c r="A1" s="84" t="s">
        <v>98</v>
      </c>
      <c r="B1" s="84"/>
      <c r="C1" s="84"/>
      <c r="D1" s="84"/>
      <c r="E1" s="84"/>
      <c r="F1" s="84"/>
    </row>
    <row r="2" spans="1:6">
      <c r="A2" s="84" t="s">
        <v>99</v>
      </c>
      <c r="B2" s="84"/>
      <c r="C2" s="84"/>
      <c r="D2" s="84"/>
      <c r="E2" s="84"/>
      <c r="F2" s="84"/>
    </row>
    <row r="3" spans="1:6">
      <c r="A3" s="85" t="s">
        <v>127</v>
      </c>
      <c r="B3" s="85"/>
      <c r="C3" s="85"/>
      <c r="D3" s="85"/>
      <c r="E3" s="85"/>
      <c r="F3" s="85"/>
    </row>
    <row r="4" spans="1:6">
      <c r="E4" s="86" t="s">
        <v>22</v>
      </c>
      <c r="F4" s="86"/>
    </row>
    <row r="5" spans="1:6" ht="23.25" customHeight="1">
      <c r="A5" s="6" t="s">
        <v>0</v>
      </c>
      <c r="B5" s="6" t="s">
        <v>1</v>
      </c>
      <c r="C5" s="6" t="s">
        <v>21</v>
      </c>
      <c r="D5" s="6" t="s">
        <v>2</v>
      </c>
      <c r="E5" s="6" t="s">
        <v>3</v>
      </c>
      <c r="F5" s="6" t="s">
        <v>4</v>
      </c>
    </row>
    <row r="6" spans="1:6" s="9" customFormat="1" ht="23.25" customHeight="1">
      <c r="A6" s="6"/>
      <c r="B6" s="7" t="s">
        <v>105</v>
      </c>
      <c r="C6" s="8">
        <v>14790074.54672</v>
      </c>
      <c r="D6" s="8">
        <v>2198086.02</v>
      </c>
      <c r="E6" s="8">
        <v>4709457.8099999996</v>
      </c>
      <c r="F6" s="8">
        <v>7882530.7167199999</v>
      </c>
    </row>
    <row r="7" spans="1:6" s="9" customFormat="1" ht="23.25" customHeight="1">
      <c r="A7" s="6" t="s">
        <v>5</v>
      </c>
      <c r="B7" s="7" t="s">
        <v>100</v>
      </c>
      <c r="C7" s="8">
        <v>14790074.54672</v>
      </c>
      <c r="D7" s="8">
        <v>2198086.02</v>
      </c>
      <c r="E7" s="8">
        <v>4709457.8099999996</v>
      </c>
      <c r="F7" s="8">
        <v>7882530.7167199999</v>
      </c>
    </row>
    <row r="8" spans="1:6" ht="23.25" customHeight="1">
      <c r="A8" s="5">
        <v>1</v>
      </c>
      <c r="B8" s="3" t="s">
        <v>6</v>
      </c>
      <c r="C8" s="4">
        <v>10134081.879999999</v>
      </c>
      <c r="D8" s="4">
        <v>2103844.91</v>
      </c>
      <c r="E8" s="4">
        <v>4078463.78</v>
      </c>
      <c r="F8" s="4">
        <v>3951773.19</v>
      </c>
    </row>
    <row r="9" spans="1:6" ht="23.25" customHeight="1">
      <c r="A9" s="5">
        <v>2</v>
      </c>
      <c r="B9" s="3" t="s">
        <v>7</v>
      </c>
      <c r="C9" s="4">
        <v>4655992.6967199994</v>
      </c>
      <c r="D9" s="4">
        <v>94241.11</v>
      </c>
      <c r="E9" s="4">
        <v>630994.03</v>
      </c>
      <c r="F9" s="4">
        <v>3930757.5267199995</v>
      </c>
    </row>
    <row r="10" spans="1:6" s="9" customFormat="1" ht="23.25" customHeight="1">
      <c r="A10" s="6" t="s">
        <v>8</v>
      </c>
      <c r="B10" s="7" t="s">
        <v>102</v>
      </c>
      <c r="C10" s="8">
        <v>14790074.89875</v>
      </c>
      <c r="D10" s="8">
        <v>2198085.5699999998</v>
      </c>
      <c r="E10" s="8">
        <v>4709458.3199999994</v>
      </c>
      <c r="F10" s="8">
        <v>7882531.00875</v>
      </c>
    </row>
    <row r="11" spans="1:6" ht="23.25" customHeight="1">
      <c r="A11" s="5">
        <v>1</v>
      </c>
      <c r="B11" s="3" t="s">
        <v>9</v>
      </c>
      <c r="C11" s="4">
        <v>13514026.938750006</v>
      </c>
      <c r="D11" s="4">
        <v>1877650.2199999997</v>
      </c>
      <c r="E11" s="4">
        <v>4064984.4999999995</v>
      </c>
      <c r="F11" s="4">
        <v>7571393.1887499997</v>
      </c>
    </row>
    <row r="12" spans="1:6" ht="23.25" customHeight="1">
      <c r="A12" s="5">
        <v>2</v>
      </c>
      <c r="B12" s="3" t="s">
        <v>10</v>
      </c>
      <c r="C12" s="4">
        <v>993387.94</v>
      </c>
      <c r="D12" s="4">
        <v>281776.02</v>
      </c>
      <c r="E12" s="4">
        <v>509397.41</v>
      </c>
      <c r="F12" s="4">
        <v>202213.95999999996</v>
      </c>
    </row>
    <row r="13" spans="1:6" ht="23.25" customHeight="1">
      <c r="A13" s="5">
        <v>3</v>
      </c>
      <c r="B13" s="3" t="s">
        <v>11</v>
      </c>
      <c r="C13" s="4">
        <v>237481.07999999993</v>
      </c>
      <c r="D13" s="4">
        <v>38265.289999999994</v>
      </c>
      <c r="E13" s="4">
        <v>118820.76000000002</v>
      </c>
      <c r="F13" s="4">
        <v>80395.03</v>
      </c>
    </row>
    <row r="14" spans="1:6" ht="23.25" customHeight="1">
      <c r="A14" s="5">
        <v>4</v>
      </c>
      <c r="B14" s="3" t="s">
        <v>12</v>
      </c>
      <c r="C14" s="4">
        <v>45178.51999999999</v>
      </c>
      <c r="D14" s="4">
        <v>394.03999999999996</v>
      </c>
      <c r="E14" s="4">
        <v>16255.65</v>
      </c>
      <c r="F14" s="4">
        <v>28528.829999999994</v>
      </c>
    </row>
    <row r="15" spans="1:6" s="9" customFormat="1" ht="23.25" customHeight="1">
      <c r="A15" s="6" t="s">
        <v>13</v>
      </c>
      <c r="B15" s="7" t="s">
        <v>101</v>
      </c>
      <c r="C15" s="8">
        <v>10134081.699999999</v>
      </c>
      <c r="D15" s="8">
        <v>2103844.91</v>
      </c>
      <c r="E15" s="8">
        <v>4078463.7699999996</v>
      </c>
      <c r="F15" s="8">
        <v>3951773.0200000005</v>
      </c>
    </row>
    <row r="16" spans="1:6" ht="23.25" customHeight="1">
      <c r="A16" s="5">
        <v>1</v>
      </c>
      <c r="B16" s="3" t="s">
        <v>103</v>
      </c>
      <c r="C16" s="4">
        <v>8728400.5199999996</v>
      </c>
      <c r="D16" s="4">
        <v>1907558.2800000003</v>
      </c>
      <c r="E16" s="4">
        <v>3606120.9499999997</v>
      </c>
      <c r="F16" s="4">
        <v>3214721.29</v>
      </c>
    </row>
    <row r="17" spans="1:6" ht="23.25" customHeight="1">
      <c r="A17" s="5">
        <v>2</v>
      </c>
      <c r="B17" s="3" t="s">
        <v>14</v>
      </c>
      <c r="C17" s="4">
        <v>232455.08</v>
      </c>
      <c r="D17" s="4">
        <v>27992.730000000003</v>
      </c>
      <c r="E17" s="4">
        <v>65839.149999999994</v>
      </c>
      <c r="F17" s="4">
        <v>138623.19999999998</v>
      </c>
    </row>
    <row r="18" spans="1:6" ht="23.25" customHeight="1">
      <c r="A18" s="5">
        <v>3</v>
      </c>
      <c r="B18" s="3" t="s">
        <v>104</v>
      </c>
      <c r="C18" s="4">
        <v>1168929.58</v>
      </c>
      <c r="D18" s="4">
        <v>168184.37</v>
      </c>
      <c r="E18" s="4">
        <v>406290.40000000008</v>
      </c>
      <c r="F18" s="4">
        <v>594454.80999999994</v>
      </c>
    </row>
    <row r="19" spans="1:6" ht="23.25" customHeight="1">
      <c r="A19" s="5">
        <v>4</v>
      </c>
      <c r="B19" s="3" t="s">
        <v>15</v>
      </c>
      <c r="C19" s="4">
        <v>4296.5200000000004</v>
      </c>
      <c r="D19" s="4">
        <v>109.53</v>
      </c>
      <c r="E19" s="4">
        <v>213.27</v>
      </c>
      <c r="F19" s="4">
        <v>3973.7200000000003</v>
      </c>
    </row>
    <row r="20" spans="1:6" ht="23.25" customHeight="1">
      <c r="C20" s="11"/>
      <c r="D20" s="11"/>
      <c r="E20" s="11"/>
      <c r="F20" s="11"/>
    </row>
  </sheetData>
  <mergeCells count="4">
    <mergeCell ref="A1:F1"/>
    <mergeCell ref="A2:F2"/>
    <mergeCell ref="A3:F3"/>
    <mergeCell ref="E4:F4"/>
  </mergeCells>
  <pageMargins left="0.82" right="0.5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L20"/>
  <sheetViews>
    <sheetView tabSelected="1" workbookViewId="0">
      <selection sqref="A1:XFD1048576"/>
    </sheetView>
  </sheetViews>
  <sheetFormatPr defaultColWidth="9" defaultRowHeight="18"/>
  <cols>
    <col min="1" max="1" width="4.109375" style="13" customWidth="1"/>
    <col min="2" max="2" width="33.6640625" style="14" bestFit="1" customWidth="1"/>
    <col min="3" max="3" width="12.44140625" style="14" bestFit="1" customWidth="1"/>
    <col min="4" max="4" width="11.88671875" style="14" customWidth="1"/>
    <col min="5" max="5" width="11.5546875" style="14" customWidth="1"/>
    <col min="6" max="12" width="9.77734375" style="14" customWidth="1"/>
    <col min="13" max="16384" width="9" style="14"/>
  </cols>
  <sheetData>
    <row r="1" spans="1:12">
      <c r="A1" s="63" t="s">
        <v>106</v>
      </c>
      <c r="B1" s="63"/>
      <c r="C1" s="63"/>
      <c r="D1" s="63"/>
      <c r="E1" s="63"/>
      <c r="F1" s="63"/>
      <c r="G1" s="63"/>
      <c r="H1" s="63"/>
      <c r="I1" s="63"/>
      <c r="J1" s="63"/>
      <c r="K1" s="63"/>
      <c r="L1" s="63"/>
    </row>
    <row r="2" spans="1:12">
      <c r="A2" s="63" t="s">
        <v>107</v>
      </c>
      <c r="B2" s="63"/>
      <c r="C2" s="63"/>
      <c r="D2" s="63"/>
      <c r="E2" s="63"/>
      <c r="F2" s="63"/>
      <c r="G2" s="63"/>
      <c r="H2" s="63"/>
      <c r="I2" s="63"/>
      <c r="J2" s="63"/>
      <c r="K2" s="63"/>
      <c r="L2" s="63"/>
    </row>
    <row r="3" spans="1:12">
      <c r="A3" s="87" t="s">
        <v>127</v>
      </c>
      <c r="B3" s="87"/>
      <c r="C3" s="87"/>
      <c r="D3" s="87"/>
      <c r="E3" s="87"/>
      <c r="F3" s="87"/>
      <c r="G3" s="87"/>
      <c r="H3" s="87"/>
      <c r="I3" s="87"/>
      <c r="J3" s="87"/>
      <c r="K3" s="87"/>
      <c r="L3" s="87"/>
    </row>
    <row r="4" spans="1:12">
      <c r="K4" s="88" t="s">
        <v>22</v>
      </c>
      <c r="L4" s="88"/>
    </row>
    <row r="5" spans="1:12" s="51" customFormat="1" ht="78">
      <c r="A5" s="49" t="s">
        <v>0</v>
      </c>
      <c r="B5" s="49" t="s">
        <v>1</v>
      </c>
      <c r="C5" s="50" t="s">
        <v>16</v>
      </c>
      <c r="D5" s="50" t="s">
        <v>108</v>
      </c>
      <c r="E5" s="50" t="s">
        <v>109</v>
      </c>
      <c r="F5" s="50" t="s">
        <v>17</v>
      </c>
      <c r="G5" s="50" t="s">
        <v>24</v>
      </c>
      <c r="H5" s="50" t="s">
        <v>18</v>
      </c>
      <c r="I5" s="50" t="s">
        <v>25</v>
      </c>
      <c r="J5" s="50" t="s">
        <v>19</v>
      </c>
      <c r="K5" s="50" t="s">
        <v>20</v>
      </c>
      <c r="L5" s="50" t="s">
        <v>110</v>
      </c>
    </row>
    <row r="6" spans="1:12" s="55" customFormat="1" ht="17.399999999999999">
      <c r="A6" s="52"/>
      <c r="B6" s="53" t="s">
        <v>105</v>
      </c>
      <c r="C6" s="54">
        <v>14790074.993719999</v>
      </c>
      <c r="D6" s="54">
        <v>2165088.84</v>
      </c>
      <c r="E6" s="54">
        <v>3025631.5399999996</v>
      </c>
      <c r="F6" s="54">
        <v>1664666.9900000002</v>
      </c>
      <c r="G6" s="54">
        <v>172768.49</v>
      </c>
      <c r="H6" s="54">
        <v>113261.55999999998</v>
      </c>
      <c r="I6" s="54">
        <v>3183066.9337200001</v>
      </c>
      <c r="J6" s="54">
        <v>997696.47</v>
      </c>
      <c r="K6" s="54">
        <v>45704.07</v>
      </c>
      <c r="L6" s="54">
        <v>3422190.1000000006</v>
      </c>
    </row>
    <row r="7" spans="1:12" s="55" customFormat="1" ht="17.399999999999999">
      <c r="A7" s="52" t="s">
        <v>5</v>
      </c>
      <c r="B7" s="53" t="s">
        <v>100</v>
      </c>
      <c r="C7" s="54">
        <v>14790074.993719999</v>
      </c>
      <c r="D7" s="54">
        <v>2165088.84</v>
      </c>
      <c r="E7" s="54">
        <v>3025631.5399999996</v>
      </c>
      <c r="F7" s="54">
        <v>1664666.9900000002</v>
      </c>
      <c r="G7" s="54">
        <v>172768.49</v>
      </c>
      <c r="H7" s="54">
        <v>113261.55999999998</v>
      </c>
      <c r="I7" s="54">
        <v>3183066.9337200001</v>
      </c>
      <c r="J7" s="54">
        <v>997696.47</v>
      </c>
      <c r="K7" s="54">
        <v>45704.07</v>
      </c>
      <c r="L7" s="54">
        <v>3422190.1000000006</v>
      </c>
    </row>
    <row r="8" spans="1:12">
      <c r="A8" s="56">
        <v>1</v>
      </c>
      <c r="B8" s="57" t="s">
        <v>6</v>
      </c>
      <c r="C8" s="58">
        <v>10134082.02</v>
      </c>
      <c r="D8" s="58">
        <v>2064144.9899999998</v>
      </c>
      <c r="E8" s="58">
        <v>2488440.7999999998</v>
      </c>
      <c r="F8" s="58">
        <v>1058952.8600000001</v>
      </c>
      <c r="G8" s="58">
        <v>108022.21999999999</v>
      </c>
      <c r="H8" s="58">
        <v>50820.05999999999</v>
      </c>
      <c r="I8" s="58">
        <v>1298997.67</v>
      </c>
      <c r="J8" s="58">
        <v>894999.46</v>
      </c>
      <c r="K8" s="58">
        <v>29756.44</v>
      </c>
      <c r="L8" s="58">
        <v>2139947.5200000005</v>
      </c>
    </row>
    <row r="9" spans="1:12">
      <c r="A9" s="56">
        <v>2</v>
      </c>
      <c r="B9" s="57" t="s">
        <v>7</v>
      </c>
      <c r="C9" s="58">
        <v>4655992.9737199992</v>
      </c>
      <c r="D9" s="58">
        <v>100943.85000000003</v>
      </c>
      <c r="E9" s="58">
        <v>537190.73999999987</v>
      </c>
      <c r="F9" s="58">
        <v>605714.13</v>
      </c>
      <c r="G9" s="58">
        <v>64746.270000000019</v>
      </c>
      <c r="H9" s="58">
        <v>62441.499999999993</v>
      </c>
      <c r="I9" s="58">
        <v>1884069.2637200002</v>
      </c>
      <c r="J9" s="58">
        <v>102697.00999999997</v>
      </c>
      <c r="K9" s="58">
        <v>15947.630000000001</v>
      </c>
      <c r="L9" s="58">
        <v>1282242.58</v>
      </c>
    </row>
    <row r="10" spans="1:12" s="55" customFormat="1" ht="17.399999999999999">
      <c r="A10" s="52" t="s">
        <v>8</v>
      </c>
      <c r="B10" s="53" t="s">
        <v>102</v>
      </c>
      <c r="C10" s="54">
        <v>14790074.993719999</v>
      </c>
      <c r="D10" s="54">
        <v>2165088.84</v>
      </c>
      <c r="E10" s="54">
        <v>3025631.5399999996</v>
      </c>
      <c r="F10" s="54">
        <v>1664666.9900000002</v>
      </c>
      <c r="G10" s="54">
        <v>172768.49</v>
      </c>
      <c r="H10" s="54">
        <v>113261.55999999998</v>
      </c>
      <c r="I10" s="54">
        <v>3183066.9337200001</v>
      </c>
      <c r="J10" s="54">
        <v>997696.47</v>
      </c>
      <c r="K10" s="54">
        <v>45704.07</v>
      </c>
      <c r="L10" s="54">
        <v>3422190.1000000006</v>
      </c>
    </row>
    <row r="11" spans="1:12">
      <c r="A11" s="56">
        <v>1</v>
      </c>
      <c r="B11" s="57" t="s">
        <v>9</v>
      </c>
      <c r="C11" s="58">
        <v>13514018.553719999</v>
      </c>
      <c r="D11" s="58">
        <v>1876242.5299999998</v>
      </c>
      <c r="E11" s="58">
        <v>2813107.3999999994</v>
      </c>
      <c r="F11" s="58">
        <v>1626497.0600000005</v>
      </c>
      <c r="G11" s="58">
        <v>159366.93000000002</v>
      </c>
      <c r="H11" s="58">
        <v>102869.21999999999</v>
      </c>
      <c r="I11" s="58">
        <v>2953944.1737200003</v>
      </c>
      <c r="J11" s="58">
        <v>851383.17999999993</v>
      </c>
      <c r="K11" s="58">
        <v>39869.509999999995</v>
      </c>
      <c r="L11" s="58">
        <v>3090738.5500000007</v>
      </c>
    </row>
    <row r="12" spans="1:12">
      <c r="A12" s="56">
        <v>2</v>
      </c>
      <c r="B12" s="57" t="s">
        <v>10</v>
      </c>
      <c r="C12" s="58">
        <v>993387.94</v>
      </c>
      <c r="D12" s="58">
        <v>251661.96</v>
      </c>
      <c r="E12" s="58">
        <v>103422.55000000002</v>
      </c>
      <c r="F12" s="58">
        <v>7053.1399999999994</v>
      </c>
      <c r="G12" s="58">
        <v>2748.08</v>
      </c>
      <c r="H12" s="58">
        <v>4209.45</v>
      </c>
      <c r="I12" s="58">
        <v>195922.04</v>
      </c>
      <c r="J12" s="58">
        <v>144600.56999999998</v>
      </c>
      <c r="K12" s="58">
        <v>5767.08</v>
      </c>
      <c r="L12" s="58">
        <v>278003.07</v>
      </c>
    </row>
    <row r="13" spans="1:12">
      <c r="A13" s="56">
        <v>3</v>
      </c>
      <c r="B13" s="57" t="s">
        <v>11</v>
      </c>
      <c r="C13" s="58">
        <v>237481.07999999996</v>
      </c>
      <c r="D13" s="58">
        <v>35694.239999999998</v>
      </c>
      <c r="E13" s="58">
        <v>97037.639999999985</v>
      </c>
      <c r="F13" s="58">
        <v>28758.410000000007</v>
      </c>
      <c r="G13" s="58">
        <v>10534.650000000001</v>
      </c>
      <c r="H13" s="58">
        <v>5912.7</v>
      </c>
      <c r="I13" s="58">
        <v>26160.069999999992</v>
      </c>
      <c r="J13" s="58">
        <v>492.16</v>
      </c>
      <c r="K13" s="58">
        <v>13.12</v>
      </c>
      <c r="L13" s="58">
        <v>32878.089999999997</v>
      </c>
    </row>
    <row r="14" spans="1:12">
      <c r="A14" s="56">
        <v>4</v>
      </c>
      <c r="B14" s="57" t="s">
        <v>12</v>
      </c>
      <c r="C14" s="58">
        <v>45187.42</v>
      </c>
      <c r="D14" s="58">
        <v>1490.1100000000001</v>
      </c>
      <c r="E14" s="58">
        <v>12063.949999999999</v>
      </c>
      <c r="F14" s="58">
        <v>2358.3799999999997</v>
      </c>
      <c r="G14" s="58">
        <v>118.83</v>
      </c>
      <c r="H14" s="58">
        <v>270.19000000000005</v>
      </c>
      <c r="I14" s="58">
        <v>7040.6499999999969</v>
      </c>
      <c r="J14" s="58">
        <v>1220.56</v>
      </c>
      <c r="K14" s="58">
        <v>54.36</v>
      </c>
      <c r="L14" s="58">
        <v>20570.39</v>
      </c>
    </row>
    <row r="15" spans="1:12" s="55" customFormat="1" ht="17.399999999999999">
      <c r="A15" s="52" t="s">
        <v>13</v>
      </c>
      <c r="B15" s="53" t="s">
        <v>101</v>
      </c>
      <c r="C15" s="54">
        <v>10134082.02</v>
      </c>
      <c r="D15" s="54">
        <v>2064144.9899999998</v>
      </c>
      <c r="E15" s="54">
        <v>2488440.8000000003</v>
      </c>
      <c r="F15" s="54">
        <v>1058952.8600000001</v>
      </c>
      <c r="G15" s="54">
        <v>108022.21999999999</v>
      </c>
      <c r="H15" s="54">
        <v>50820.06</v>
      </c>
      <c r="I15" s="54">
        <v>1298997.67</v>
      </c>
      <c r="J15" s="54">
        <v>894999.46</v>
      </c>
      <c r="K15" s="54">
        <v>29756.44</v>
      </c>
      <c r="L15" s="54">
        <v>2139947.5200000005</v>
      </c>
    </row>
    <row r="16" spans="1:12">
      <c r="A16" s="56">
        <v>1</v>
      </c>
      <c r="B16" s="57" t="s">
        <v>103</v>
      </c>
      <c r="C16" s="58">
        <v>8728403.6699999999</v>
      </c>
      <c r="D16" s="58">
        <v>1870731.6399999997</v>
      </c>
      <c r="E16" s="58">
        <v>2225566.56</v>
      </c>
      <c r="F16" s="58">
        <v>914336.16000000015</v>
      </c>
      <c r="G16" s="58">
        <v>88843.489999999991</v>
      </c>
      <c r="H16" s="58">
        <v>38938.429999999993</v>
      </c>
      <c r="I16" s="58">
        <v>1008649.08</v>
      </c>
      <c r="J16" s="58">
        <v>753493.8</v>
      </c>
      <c r="K16" s="58">
        <v>23373.119999999995</v>
      </c>
      <c r="L16" s="58">
        <v>1804471.3900000006</v>
      </c>
    </row>
    <row r="17" spans="1:12">
      <c r="A17" s="56">
        <v>2</v>
      </c>
      <c r="B17" s="57" t="s">
        <v>14</v>
      </c>
      <c r="C17" s="58">
        <v>232455.07</v>
      </c>
      <c r="D17" s="58">
        <v>27080.94</v>
      </c>
      <c r="E17" s="58">
        <v>41892.760000000009</v>
      </c>
      <c r="F17" s="58">
        <v>17785.939999999995</v>
      </c>
      <c r="G17" s="58">
        <v>7169.48</v>
      </c>
      <c r="H17" s="58">
        <v>1426.1699999999998</v>
      </c>
      <c r="I17" s="58">
        <v>54102.649999999994</v>
      </c>
      <c r="J17" s="58">
        <v>19599.390000000003</v>
      </c>
      <c r="K17" s="58">
        <v>1352.8300000000002</v>
      </c>
      <c r="L17" s="58">
        <v>62044.91</v>
      </c>
    </row>
    <row r="18" spans="1:12">
      <c r="A18" s="56">
        <v>3</v>
      </c>
      <c r="B18" s="57" t="s">
        <v>104</v>
      </c>
      <c r="C18" s="58">
        <v>1168926.76</v>
      </c>
      <c r="D18" s="58">
        <v>166247.53999999995</v>
      </c>
      <c r="E18" s="58">
        <v>220804.43000000008</v>
      </c>
      <c r="F18" s="58">
        <v>126830.06000000001</v>
      </c>
      <c r="G18" s="58">
        <v>12009.25</v>
      </c>
      <c r="H18" s="58">
        <v>10455.460000000003</v>
      </c>
      <c r="I18" s="58">
        <v>233954.06000000006</v>
      </c>
      <c r="J18" s="58">
        <v>121830.43999999999</v>
      </c>
      <c r="K18" s="58">
        <v>5030.4900000000007</v>
      </c>
      <c r="L18" s="58">
        <v>271765.02999999997</v>
      </c>
    </row>
    <row r="19" spans="1:12">
      <c r="A19" s="56">
        <v>4</v>
      </c>
      <c r="B19" s="57" t="s">
        <v>15</v>
      </c>
      <c r="C19" s="58">
        <v>4296.5199999999995</v>
      </c>
      <c r="D19" s="58">
        <v>84.86999999999999</v>
      </c>
      <c r="E19" s="58">
        <v>177.05</v>
      </c>
      <c r="F19" s="58">
        <v>0.7</v>
      </c>
      <c r="G19" s="58">
        <v>0</v>
      </c>
      <c r="H19" s="58">
        <v>0</v>
      </c>
      <c r="I19" s="58">
        <v>2291.88</v>
      </c>
      <c r="J19" s="58">
        <v>75.83</v>
      </c>
      <c r="K19" s="58">
        <v>0</v>
      </c>
      <c r="L19" s="58">
        <v>1666.1899999999998</v>
      </c>
    </row>
    <row r="20" spans="1:12">
      <c r="A20" s="59"/>
      <c r="B20" s="60"/>
      <c r="C20" s="61"/>
      <c r="D20" s="61"/>
      <c r="E20" s="61"/>
      <c r="F20" s="61"/>
      <c r="G20" s="61"/>
      <c r="H20" s="61"/>
      <c r="I20" s="61"/>
      <c r="J20" s="61"/>
      <c r="K20" s="61"/>
      <c r="L20" s="61"/>
    </row>
  </sheetData>
  <mergeCells count="4">
    <mergeCell ref="A1:L1"/>
    <mergeCell ref="A2:L2"/>
    <mergeCell ref="A3:L3"/>
    <mergeCell ref="K4:L4"/>
  </mergeCells>
  <pageMargins left="0.64" right="0.23"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B1 ban hành</vt:lpstr>
      <vt:lpstr>B1</vt:lpstr>
      <vt:lpstr>B2</vt:lpstr>
      <vt:lpstr>B3</vt:lpstr>
      <vt:lpstr>'B1'!Print_Area</vt:lpstr>
      <vt:lpstr>'B1 ban hành'!Print_Area</vt:lpstr>
      <vt:lpstr>'B2'!Print_Area</vt:lpstr>
      <vt:lpstr>'B1'!Print_Titles</vt:lpstr>
      <vt:lpstr>'B1 ban hành'!Print_Titles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2023-07-10T05:43:35Z</dcterms:modified>
</cp:coreProperties>
</file>